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Plan rashoda" sheetId="1" r:id="rId1"/>
  </sheets>
  <definedNames>
    <definedName name="_xlnm.Print_Area" localSheetId="0">'Plan rashoda'!$A$1:$M$54</definedName>
  </definedNames>
  <calcPr fullCalcOnLoad="1"/>
</workbook>
</file>

<file path=xl/sharedStrings.xml><?xml version="1.0" encoding="utf-8"?>
<sst xmlns="http://schemas.openxmlformats.org/spreadsheetml/2006/main" count="68" uniqueCount="68">
  <si>
    <t>Državni proračun</t>
  </si>
  <si>
    <t>Vlastiti prihodi</t>
  </si>
  <si>
    <t>Prihodi za posebne namjene</t>
  </si>
  <si>
    <t>Pomoći</t>
  </si>
  <si>
    <t>Donacije</t>
  </si>
  <si>
    <t>Prihodi od nefinancijske imovine i nadoknade štete s osnova osiguranja</t>
  </si>
  <si>
    <t>Namjenski primici od zaduživanja</t>
  </si>
  <si>
    <t>Račun rashoda/izdataka</t>
  </si>
  <si>
    <t>Naziv računa</t>
  </si>
  <si>
    <t xml:space="preserve"> Procjena 2005.</t>
  </si>
  <si>
    <t xml:space="preserve"> Procjena 2006.</t>
  </si>
  <si>
    <t>Plaće</t>
  </si>
  <si>
    <t>Plaće za redovan rad</t>
  </si>
  <si>
    <t>Plaće za prekovremeni rad</t>
  </si>
  <si>
    <t>Ostali rashodi za zaposlene</t>
  </si>
  <si>
    <t>Doprinosi za zapošljavanje</t>
  </si>
  <si>
    <t>Materijalni rashodi</t>
  </si>
  <si>
    <t>Službena putovanja</t>
  </si>
  <si>
    <t>Energija</t>
  </si>
  <si>
    <t>Komunalne usluge</t>
  </si>
  <si>
    <t>Zdravstvene  usluge</t>
  </si>
  <si>
    <t>Računalne usluge</t>
  </si>
  <si>
    <t>Ostale usluge</t>
  </si>
  <si>
    <t>Premije osiguranja</t>
  </si>
  <si>
    <t>Reprezentacija</t>
  </si>
  <si>
    <t>Članarine</t>
  </si>
  <si>
    <t>Ostali nespomenuti rashodi</t>
  </si>
  <si>
    <t>Financijski rashodi</t>
  </si>
  <si>
    <t>Bankarske usluge i platni pr.</t>
  </si>
  <si>
    <t>Uredska oprema i namještaj</t>
  </si>
  <si>
    <t>Plan rashoda i izdataka prema izvoru financiranja</t>
  </si>
  <si>
    <t>PLAN: RASHODI I IZDACI</t>
  </si>
  <si>
    <t>Županijski  ili gradski proračun</t>
  </si>
  <si>
    <t xml:space="preserve">SVEUKUPNO </t>
  </si>
  <si>
    <t>Zatezne kamate</t>
  </si>
  <si>
    <t>FINANCIJSKI PLAN 2010-2012</t>
  </si>
  <si>
    <t>Zagreb,</t>
  </si>
  <si>
    <t>OŠ AUGUSTA HARAMBAŠIĆA
 HARAMBAŠIĆEVA 18, ZAGREB</t>
  </si>
  <si>
    <t>Naknade za prijevoz</t>
  </si>
  <si>
    <t>Stručno usavršavanje djelatnika</t>
  </si>
  <si>
    <t xml:space="preserve">Uredski materijal </t>
  </si>
  <si>
    <t xml:space="preserve">Usluge telefona, pošte </t>
  </si>
  <si>
    <t>Usluge tekućeg i investicijskog 
održavanja</t>
  </si>
  <si>
    <t>Intelektualne i osobne usluge</t>
  </si>
  <si>
    <t>Materijal i dijelovi za tekuće investicijsko održavanje</t>
  </si>
  <si>
    <t>Usluge promidžbe i informiranja</t>
  </si>
  <si>
    <t>Zakupnine i najamnine</t>
  </si>
  <si>
    <t>Sitni inventar i auto gume</t>
  </si>
  <si>
    <t>Uređaji, strojevi i oprema</t>
  </si>
  <si>
    <t xml:space="preserve">Ostali rashodi </t>
  </si>
  <si>
    <t>Tekuće donacije u novcu</t>
  </si>
  <si>
    <t>Sufinaciranje prehrane</t>
  </si>
  <si>
    <t>Naknada za rad ŠO</t>
  </si>
  <si>
    <t xml:space="preserve">Usluge telefona, pošte i prijevoza </t>
  </si>
  <si>
    <t>Ostali nespomenuti rashodi poslovanja</t>
  </si>
  <si>
    <t>Pomoćnici u nastavi</t>
  </si>
  <si>
    <t>Knjige</t>
  </si>
  <si>
    <t>Škola u prirodi</t>
  </si>
  <si>
    <t>Doprinosi za zdrav. osiguranje</t>
  </si>
  <si>
    <t>Ostale izvannastavne aktivnosti</t>
  </si>
  <si>
    <t>FINANCIJSKI PLAN 2019.-2021.</t>
  </si>
  <si>
    <t xml:space="preserve">Financijski plan 2019.-2021.  izrađen prema Uputama za izradu proračuna Grada Zagreba za razdoblje 2019.-2021. u skladu s odredbama Zakona o proračunu te podacima Odjela za statistiku, analiza makroekonomskih pokazatelja.                                   
</t>
  </si>
  <si>
    <t>Rashodi za nabavu proiz.  dugotrajne imovine-poboljšanje standarda</t>
  </si>
  <si>
    <t xml:space="preserve">Proizvedena dugotrajna oprema  </t>
  </si>
  <si>
    <t xml:space="preserve"> Prijedlog plana za 2019.</t>
  </si>
  <si>
    <t xml:space="preserve"> Projekcija plana za 2020.</t>
  </si>
  <si>
    <t xml:space="preserve"> Projekcija plana za  2021.</t>
  </si>
  <si>
    <t>Nabava udžbenika ( Grad)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</si>
</sst>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\ &quot;kn&quot;"/>
    <numFmt numFmtId="166" formatCode="0.000"/>
    <numFmt numFmtId="167" formatCode="#,##0.00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wrapText="1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 quotePrefix="1">
      <alignment horizontal="left"/>
    </xf>
    <xf numFmtId="3" fontId="4" fillId="0" borderId="0" xfId="0" applyNumberFormat="1" applyFont="1" applyFill="1" applyBorder="1" applyAlignment="1" quotePrefix="1">
      <alignment horizontal="left"/>
    </xf>
    <xf numFmtId="0" fontId="3" fillId="0" borderId="0" xfId="0" applyNumberFormat="1" applyFont="1" applyBorder="1" applyAlignment="1" quotePrefix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12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 quotePrefix="1">
      <alignment horizontal="center" vertical="center" wrapText="1"/>
    </xf>
    <xf numFmtId="3" fontId="2" fillId="33" borderId="0" xfId="0" applyNumberFormat="1" applyFont="1" applyFill="1" applyAlignment="1">
      <alignment vertical="center" wrapText="1"/>
    </xf>
    <xf numFmtId="0" fontId="2" fillId="0" borderId="13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 wrapText="1"/>
    </xf>
    <xf numFmtId="0" fontId="2" fillId="0" borderId="13" xfId="0" applyNumberFormat="1" applyFont="1" applyBorder="1" applyAlignment="1" quotePrefix="1">
      <alignment horizontal="left"/>
    </xf>
    <xf numFmtId="3" fontId="2" fillId="0" borderId="13" xfId="0" applyNumberFormat="1" applyFont="1" applyFill="1" applyBorder="1" applyAlignment="1">
      <alignment wrapText="1"/>
    </xf>
    <xf numFmtId="0" fontId="2" fillId="0" borderId="13" xfId="0" applyNumberFormat="1" applyFont="1" applyBorder="1" applyAlignment="1">
      <alignment horizontal="left"/>
    </xf>
    <xf numFmtId="3" fontId="7" fillId="0" borderId="1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vertical="center" wrapText="1"/>
    </xf>
    <xf numFmtId="0" fontId="3" fillId="0" borderId="13" xfId="0" applyNumberFormat="1" applyFont="1" applyFill="1" applyBorder="1" applyAlignment="1" quotePrefix="1">
      <alignment horizontal="center" vertical="center" wrapText="1"/>
    </xf>
    <xf numFmtId="3" fontId="2" fillId="0" borderId="14" xfId="0" applyNumberFormat="1" applyFont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 quotePrefix="1">
      <alignment horizontal="left" wrapText="1"/>
    </xf>
    <xf numFmtId="3" fontId="3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 indent="1"/>
    </xf>
    <xf numFmtId="3" fontId="3" fillId="0" borderId="0" xfId="0" applyNumberFormat="1" applyFont="1" applyBorder="1" applyAlignment="1">
      <alignment horizontal="left" indent="1"/>
    </xf>
    <xf numFmtId="0" fontId="3" fillId="0" borderId="0" xfId="0" applyNumberFormat="1" applyFont="1" applyFill="1" applyBorder="1" applyAlignment="1" quotePrefix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 quotePrefix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textRotation="90" wrapText="1"/>
    </xf>
    <xf numFmtId="3" fontId="3" fillId="0" borderId="0" xfId="0" applyNumberFormat="1" applyFont="1" applyBorder="1" applyAlignment="1" quotePrefix="1">
      <alignment horizontal="center" vertical="center" wrapText="1"/>
    </xf>
    <xf numFmtId="3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/>
    </xf>
    <xf numFmtId="3" fontId="8" fillId="0" borderId="0" xfId="0" applyNumberFormat="1" applyFont="1" applyBorder="1" applyAlignment="1">
      <alignment wrapText="1"/>
    </xf>
    <xf numFmtId="0" fontId="0" fillId="0" borderId="12" xfId="0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3" fontId="3" fillId="34" borderId="15" xfId="0" applyNumberFormat="1" applyFont="1" applyFill="1" applyBorder="1" applyAlignment="1">
      <alignment horizontal="center" wrapText="1"/>
    </xf>
    <xf numFmtId="0" fontId="2" fillId="0" borderId="13" xfId="0" applyNumberFormat="1" applyFont="1" applyBorder="1" applyAlignment="1">
      <alignment horizontal="left" wrapText="1"/>
    </xf>
    <xf numFmtId="3" fontId="2" fillId="0" borderId="11" xfId="0" applyNumberFormat="1" applyFont="1" applyBorder="1" applyAlignment="1">
      <alignment vertical="center"/>
    </xf>
    <xf numFmtId="3" fontId="2" fillId="33" borderId="11" xfId="0" applyNumberFormat="1" applyFont="1" applyFill="1" applyBorder="1" applyAlignment="1">
      <alignment vertical="center" wrapText="1"/>
    </xf>
    <xf numFmtId="3" fontId="2" fillId="0" borderId="11" xfId="0" applyNumberFormat="1" applyFont="1" applyBorder="1" applyAlignment="1">
      <alignment/>
    </xf>
    <xf numFmtId="0" fontId="2" fillId="0" borderId="13" xfId="0" applyNumberFormat="1" applyFont="1" applyBorder="1" applyAlignment="1">
      <alignment wrapText="1"/>
    </xf>
    <xf numFmtId="0" fontId="10" fillId="0" borderId="13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1" fillId="0" borderId="11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0" fillId="0" borderId="13" xfId="0" applyNumberFormat="1" applyFont="1" applyBorder="1" applyAlignment="1">
      <alignment wrapText="1"/>
    </xf>
    <xf numFmtId="0" fontId="11" fillId="0" borderId="13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/>
    </xf>
    <xf numFmtId="3" fontId="10" fillId="0" borderId="13" xfId="0" applyNumberFormat="1" applyFont="1" applyBorder="1" applyAlignment="1" quotePrefix="1">
      <alignment horizontal="center"/>
    </xf>
    <xf numFmtId="3" fontId="10" fillId="0" borderId="11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 wrapText="1"/>
    </xf>
    <xf numFmtId="3" fontId="2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2" fillId="0" borderId="17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 wrapText="1"/>
    </xf>
    <xf numFmtId="3" fontId="2" fillId="0" borderId="13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 wrapText="1"/>
    </xf>
    <xf numFmtId="3" fontId="2" fillId="0" borderId="14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wrapText="1"/>
    </xf>
    <xf numFmtId="3" fontId="10" fillId="0" borderId="13" xfId="0" applyNumberFormat="1" applyFont="1" applyBorder="1" applyAlignment="1">
      <alignment/>
    </xf>
    <xf numFmtId="3" fontId="10" fillId="0" borderId="13" xfId="0" applyNumberFormat="1" applyFont="1" applyBorder="1" applyAlignment="1">
      <alignment wrapText="1"/>
    </xf>
    <xf numFmtId="3" fontId="10" fillId="0" borderId="14" xfId="0" applyNumberFormat="1" applyFont="1" applyBorder="1" applyAlignment="1">
      <alignment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3" fontId="3" fillId="0" borderId="13" xfId="0" applyNumberFormat="1" applyFont="1" applyFill="1" applyBorder="1" applyAlignment="1">
      <alignment horizontal="center" vertical="center" textRotation="90" wrapText="1"/>
    </xf>
    <xf numFmtId="0" fontId="2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3" fontId="10" fillId="0" borderId="14" xfId="0" applyNumberFormat="1" applyFont="1" applyBorder="1" applyAlignment="1">
      <alignment horizontal="left"/>
    </xf>
    <xf numFmtId="3" fontId="10" fillId="0" borderId="18" xfId="0" applyNumberFormat="1" applyFont="1" applyBorder="1" applyAlignment="1">
      <alignment horizontal="left"/>
    </xf>
    <xf numFmtId="0" fontId="3" fillId="0" borderId="19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 quotePrefix="1">
      <alignment horizontal="center" vertical="center" wrapText="1"/>
    </xf>
    <xf numFmtId="3" fontId="3" fillId="0" borderId="15" xfId="0" applyNumberFormat="1" applyFont="1" applyFill="1" applyBorder="1" applyAlignment="1" quotePrefix="1">
      <alignment horizontal="center" vertical="center" wrapText="1"/>
    </xf>
    <xf numFmtId="3" fontId="3" fillId="0" borderId="14" xfId="0" applyNumberFormat="1" applyFont="1" applyFill="1" applyBorder="1" applyAlignment="1" quotePrefix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 quotePrefix="1">
      <alignment horizontal="left" wrapText="1"/>
    </xf>
    <xf numFmtId="3" fontId="9" fillId="0" borderId="0" xfId="0" applyNumberFormat="1" applyFont="1" applyBorder="1" applyAlignment="1">
      <alignment horizontal="center" vertical="center" wrapText="1"/>
    </xf>
    <xf numFmtId="3" fontId="3" fillId="0" borderId="13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6"/>
  <sheetViews>
    <sheetView tabSelected="1" zoomScaleSheetLayoutView="80" zoomScalePageLayoutView="0" workbookViewId="0" topLeftCell="B46">
      <selection activeCell="E56" sqref="E56"/>
    </sheetView>
  </sheetViews>
  <sheetFormatPr defaultColWidth="9.140625" defaultRowHeight="12.75"/>
  <cols>
    <col min="1" max="1" width="23.28125" style="1" hidden="1" customWidth="1"/>
    <col min="2" max="2" width="29.28125" style="2" customWidth="1"/>
    <col min="3" max="3" width="13.140625" style="3" customWidth="1"/>
    <col min="4" max="4" width="13.28125" style="4" customWidth="1"/>
    <col min="5" max="5" width="14.28125" style="4" customWidth="1"/>
    <col min="6" max="6" width="10.7109375" style="3" customWidth="1"/>
    <col min="7" max="7" width="10.57421875" style="3" customWidth="1"/>
    <col min="8" max="8" width="7.8515625" style="3" hidden="1" customWidth="1"/>
    <col min="9" max="9" width="10.57421875" style="3" hidden="1" customWidth="1"/>
    <col min="10" max="10" width="17.00390625" style="3" hidden="1" customWidth="1"/>
    <col min="11" max="11" width="13.8515625" style="3" hidden="1" customWidth="1"/>
    <col min="12" max="12" width="13.00390625" style="3" customWidth="1"/>
    <col min="13" max="13" width="13.7109375" style="5" customWidth="1"/>
    <col min="14" max="14" width="16.7109375" style="3" hidden="1" customWidth="1"/>
    <col min="15" max="15" width="16.421875" style="3" hidden="1" customWidth="1"/>
    <col min="16" max="17" width="9.140625" style="3" customWidth="1"/>
    <col min="18" max="18" width="10.140625" style="3" bestFit="1" customWidth="1"/>
    <col min="19" max="16384" width="9.140625" style="3" customWidth="1"/>
  </cols>
  <sheetData>
    <row r="1" spans="1:12" ht="34.5" customHeight="1">
      <c r="A1" s="120" t="s">
        <v>37</v>
      </c>
      <c r="B1" s="121"/>
      <c r="C1" s="121"/>
      <c r="D1" s="7"/>
      <c r="E1" s="7"/>
      <c r="F1" s="5"/>
      <c r="G1" s="5"/>
      <c r="H1" s="5"/>
      <c r="I1" s="5"/>
      <c r="J1" s="5"/>
      <c r="K1" s="5"/>
      <c r="L1" s="5"/>
    </row>
    <row r="2" spans="1:12" ht="15.75">
      <c r="A2" s="42" t="s">
        <v>36</v>
      </c>
      <c r="B2" s="41"/>
      <c r="C2" s="41"/>
      <c r="D2" s="7"/>
      <c r="E2" s="7"/>
      <c r="F2" s="5"/>
      <c r="G2" s="5"/>
      <c r="H2" s="5"/>
      <c r="I2" s="5"/>
      <c r="J2" s="5"/>
      <c r="K2" s="5"/>
      <c r="L2" s="5"/>
    </row>
    <row r="3" spans="1:13" ht="39" customHeight="1">
      <c r="A3" s="62" t="s">
        <v>35</v>
      </c>
      <c r="B3" s="122" t="s">
        <v>60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ht="52.5" customHeight="1">
      <c r="A4" s="105" t="s">
        <v>61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3"/>
    </row>
    <row r="5" spans="1:12" s="5" customFormat="1" ht="39.75" customHeight="1">
      <c r="A5" s="64"/>
      <c r="B5" s="65"/>
      <c r="C5" s="65"/>
      <c r="D5" s="63"/>
      <c r="E5" s="63"/>
      <c r="F5" s="65"/>
      <c r="G5" s="65"/>
      <c r="H5" s="65"/>
      <c r="I5" s="65"/>
      <c r="J5" s="65"/>
      <c r="K5" s="65"/>
      <c r="L5" s="65"/>
    </row>
    <row r="6" spans="1:16" s="24" customFormat="1" ht="32.25" customHeight="1">
      <c r="A6" s="66" t="s">
        <v>31</v>
      </c>
      <c r="B6" s="111" t="s">
        <v>8</v>
      </c>
      <c r="C6" s="113" t="s">
        <v>64</v>
      </c>
      <c r="D6" s="109" t="s">
        <v>30</v>
      </c>
      <c r="E6" s="110"/>
      <c r="F6" s="104" t="s">
        <v>1</v>
      </c>
      <c r="G6" s="104" t="s">
        <v>2</v>
      </c>
      <c r="H6" s="104" t="s">
        <v>3</v>
      </c>
      <c r="I6" s="104" t="s">
        <v>4</v>
      </c>
      <c r="J6" s="116" t="s">
        <v>5</v>
      </c>
      <c r="K6" s="116" t="s">
        <v>6</v>
      </c>
      <c r="L6" s="115" t="s">
        <v>65</v>
      </c>
      <c r="M6" s="123" t="s">
        <v>66</v>
      </c>
      <c r="N6" s="23"/>
      <c r="O6" s="23"/>
      <c r="P6" s="68"/>
    </row>
    <row r="7" spans="1:16" s="27" customFormat="1" ht="60" customHeight="1">
      <c r="A7" s="37" t="s">
        <v>7</v>
      </c>
      <c r="B7" s="112"/>
      <c r="C7" s="114"/>
      <c r="D7" s="35" t="s">
        <v>32</v>
      </c>
      <c r="E7" s="25" t="s">
        <v>0</v>
      </c>
      <c r="F7" s="104"/>
      <c r="G7" s="104"/>
      <c r="H7" s="104"/>
      <c r="I7" s="104"/>
      <c r="J7" s="116"/>
      <c r="K7" s="116"/>
      <c r="L7" s="115"/>
      <c r="M7" s="123"/>
      <c r="N7" s="26" t="s">
        <v>9</v>
      </c>
      <c r="O7" s="26" t="s">
        <v>10</v>
      </c>
      <c r="P7" s="69"/>
    </row>
    <row r="8" spans="1:16" s="77" customFormat="1" ht="14.25" customHeight="1">
      <c r="A8" s="72">
        <v>31</v>
      </c>
      <c r="B8" s="101" t="s">
        <v>11</v>
      </c>
      <c r="C8" s="73">
        <v>7638000</v>
      </c>
      <c r="D8" s="73">
        <f>SUM(D9:D14)</f>
        <v>588000</v>
      </c>
      <c r="E8" s="73">
        <f>SUM(E9:E14)</f>
        <v>6750000</v>
      </c>
      <c r="F8" s="73"/>
      <c r="G8" s="73">
        <v>300000</v>
      </c>
      <c r="H8" s="73"/>
      <c r="I8" s="73"/>
      <c r="J8" s="73"/>
      <c r="K8" s="73"/>
      <c r="L8" s="74">
        <f>SUM(L9:L14)</f>
        <v>7749514.8</v>
      </c>
      <c r="M8" s="73">
        <f>SUM(M9:M14)</f>
        <v>7861107.813120001</v>
      </c>
      <c r="N8" s="75">
        <f>SUM(N9:N14)</f>
        <v>0</v>
      </c>
      <c r="O8" s="75">
        <f>SUM(O9:O14)</f>
        <v>0</v>
      </c>
      <c r="P8" s="76"/>
    </row>
    <row r="9" spans="1:16" ht="14.25" customHeight="1">
      <c r="A9" s="28">
        <v>3111</v>
      </c>
      <c r="B9" s="29" t="s">
        <v>12</v>
      </c>
      <c r="C9" s="92">
        <v>6270000</v>
      </c>
      <c r="D9" s="93">
        <v>470000</v>
      </c>
      <c r="E9" s="92">
        <v>5500000</v>
      </c>
      <c r="F9" s="92"/>
      <c r="G9" s="92">
        <v>300000</v>
      </c>
      <c r="H9" s="92"/>
      <c r="I9" s="92"/>
      <c r="J9" s="92"/>
      <c r="K9" s="92"/>
      <c r="L9" s="94">
        <f>(C9+(C9*1.46%))</f>
        <v>6361542</v>
      </c>
      <c r="M9" s="92">
        <f>(L9+(L9*1.44%))</f>
        <v>6453148.2048</v>
      </c>
      <c r="N9" s="3">
        <v>0</v>
      </c>
      <c r="O9" s="3">
        <v>0</v>
      </c>
      <c r="P9" s="70"/>
    </row>
    <row r="10" spans="1:16" ht="14.25" customHeight="1">
      <c r="A10" s="28">
        <v>3113</v>
      </c>
      <c r="B10" s="29" t="s">
        <v>13</v>
      </c>
      <c r="C10" s="92">
        <v>50000</v>
      </c>
      <c r="D10" s="93">
        <v>15000</v>
      </c>
      <c r="E10" s="92">
        <v>35000</v>
      </c>
      <c r="F10" s="92"/>
      <c r="G10" s="92"/>
      <c r="H10" s="92"/>
      <c r="I10" s="92"/>
      <c r="J10" s="92"/>
      <c r="K10" s="92"/>
      <c r="L10" s="94">
        <f>C10+(C10*1.46%)</f>
        <v>50730</v>
      </c>
      <c r="M10" s="92">
        <f>L10+(L10*1.44%)</f>
        <v>51460.512</v>
      </c>
      <c r="N10" s="3">
        <v>0</v>
      </c>
      <c r="O10" s="3">
        <v>0</v>
      </c>
      <c r="P10" s="70"/>
    </row>
    <row r="11" spans="1:16" ht="14.25" customHeight="1">
      <c r="A11" s="28">
        <v>3121</v>
      </c>
      <c r="B11" s="29" t="s">
        <v>14</v>
      </c>
      <c r="C11" s="92">
        <v>175000</v>
      </c>
      <c r="D11" s="93">
        <v>20000</v>
      </c>
      <c r="E11" s="92">
        <v>155000</v>
      </c>
      <c r="F11" s="92"/>
      <c r="G11" s="92"/>
      <c r="H11" s="92"/>
      <c r="I11" s="92"/>
      <c r="J11" s="92"/>
      <c r="K11" s="92"/>
      <c r="L11" s="94">
        <f>C11+(C11*1.46%)</f>
        <v>177555</v>
      </c>
      <c r="M11" s="92">
        <f>L11+(L11*1.44%)</f>
        <v>180111.792</v>
      </c>
      <c r="P11" s="70"/>
    </row>
    <row r="12" spans="1:16" ht="14.25" customHeight="1">
      <c r="A12" s="28">
        <v>3132</v>
      </c>
      <c r="B12" s="32" t="s">
        <v>58</v>
      </c>
      <c r="C12" s="92">
        <v>700000</v>
      </c>
      <c r="D12" s="93">
        <v>50000</v>
      </c>
      <c r="E12" s="92">
        <v>650000</v>
      </c>
      <c r="F12" s="92"/>
      <c r="G12" s="92"/>
      <c r="H12" s="92"/>
      <c r="I12" s="92"/>
      <c r="J12" s="92"/>
      <c r="K12" s="92"/>
      <c r="L12" s="94">
        <f>C12+(C12*1.46%)</f>
        <v>710220</v>
      </c>
      <c r="M12" s="92">
        <f>L12+(L12*1.44%)</f>
        <v>720447.168</v>
      </c>
      <c r="N12" s="3">
        <v>0</v>
      </c>
      <c r="O12" s="3">
        <v>0</v>
      </c>
      <c r="P12" s="70"/>
    </row>
    <row r="13" spans="1:16" ht="14.25" customHeight="1">
      <c r="A13" s="28"/>
      <c r="B13" s="32" t="s">
        <v>15</v>
      </c>
      <c r="C13" s="92">
        <v>265000</v>
      </c>
      <c r="D13" s="93">
        <v>15000</v>
      </c>
      <c r="E13" s="92">
        <v>250000</v>
      </c>
      <c r="F13" s="92"/>
      <c r="G13" s="92"/>
      <c r="H13" s="92"/>
      <c r="I13" s="92"/>
      <c r="J13" s="92"/>
      <c r="K13" s="92"/>
      <c r="L13" s="94">
        <f>C13+(C13*1.46%)</f>
        <v>268869</v>
      </c>
      <c r="M13" s="92">
        <f>L13+(L13*1.44%)</f>
        <v>272740.7136</v>
      </c>
      <c r="P13" s="70"/>
    </row>
    <row r="14" spans="1:16" ht="14.25" customHeight="1">
      <c r="A14" s="28">
        <v>3133</v>
      </c>
      <c r="B14" s="29" t="s">
        <v>38</v>
      </c>
      <c r="C14" s="30">
        <v>178000</v>
      </c>
      <c r="D14" s="31">
        <v>18000</v>
      </c>
      <c r="E14" s="33">
        <v>160000</v>
      </c>
      <c r="F14" s="92"/>
      <c r="G14" s="92"/>
      <c r="H14" s="92"/>
      <c r="I14" s="92"/>
      <c r="J14" s="92"/>
      <c r="K14" s="92"/>
      <c r="L14" s="94">
        <f>C14+(C14*1.46%)</f>
        <v>180598.8</v>
      </c>
      <c r="M14" s="92">
        <f>L14+(L14*1.44%)</f>
        <v>183199.42272</v>
      </c>
      <c r="N14" s="3">
        <v>0</v>
      </c>
      <c r="O14" s="3">
        <v>0</v>
      </c>
      <c r="P14" s="70"/>
    </row>
    <row r="15" spans="1:16" s="77" customFormat="1" ht="17.25" customHeight="1">
      <c r="A15" s="72">
        <v>32</v>
      </c>
      <c r="B15" s="101" t="s">
        <v>16</v>
      </c>
      <c r="C15" s="73">
        <f>SUM(C16:C34)</f>
        <v>642800</v>
      </c>
      <c r="D15" s="73">
        <f>SUM(D16:D34)</f>
        <v>637800</v>
      </c>
      <c r="E15" s="73">
        <f>SUM(E16:E40)</f>
        <v>0</v>
      </c>
      <c r="F15" s="73">
        <v>5000</v>
      </c>
      <c r="G15" s="73">
        <f>SUM(G16:G40)</f>
        <v>0</v>
      </c>
      <c r="H15" s="73"/>
      <c r="I15" s="73"/>
      <c r="J15" s="73"/>
      <c r="K15" s="73"/>
      <c r="L15" s="74">
        <f>SUM(L16:L34)</f>
        <v>652185</v>
      </c>
      <c r="M15" s="73">
        <v>661576</v>
      </c>
      <c r="N15" s="75">
        <f>SUM(N16:N40)</f>
        <v>0</v>
      </c>
      <c r="O15" s="75">
        <f>SUM(O16:O40)</f>
        <v>0</v>
      </c>
      <c r="P15" s="76"/>
    </row>
    <row r="16" spans="1:16" ht="14.25" customHeight="1">
      <c r="A16" s="28">
        <v>3211</v>
      </c>
      <c r="B16" s="29" t="s">
        <v>17</v>
      </c>
      <c r="C16" s="30">
        <v>20000</v>
      </c>
      <c r="D16" s="31">
        <v>15000</v>
      </c>
      <c r="E16" s="33"/>
      <c r="F16" s="30">
        <v>5000</v>
      </c>
      <c r="G16" s="30"/>
      <c r="H16" s="30"/>
      <c r="I16" s="30"/>
      <c r="J16" s="30"/>
      <c r="K16" s="30"/>
      <c r="L16" s="31">
        <v>20292</v>
      </c>
      <c r="M16" s="31">
        <v>20584</v>
      </c>
      <c r="N16" s="3">
        <v>0</v>
      </c>
      <c r="O16" s="3">
        <v>0</v>
      </c>
      <c r="P16" s="70"/>
    </row>
    <row r="17" spans="1:16" ht="14.25" customHeight="1">
      <c r="A17" s="28">
        <v>3212</v>
      </c>
      <c r="B17" s="29" t="s">
        <v>39</v>
      </c>
      <c r="C17" s="30">
        <v>8000</v>
      </c>
      <c r="D17" s="31">
        <v>8000</v>
      </c>
      <c r="E17" s="33"/>
      <c r="F17" s="30"/>
      <c r="G17" s="30"/>
      <c r="H17" s="30"/>
      <c r="I17" s="30"/>
      <c r="J17" s="30"/>
      <c r="K17" s="30"/>
      <c r="L17" s="31">
        <v>8117</v>
      </c>
      <c r="M17" s="31">
        <v>8234</v>
      </c>
      <c r="N17" s="3">
        <v>0</v>
      </c>
      <c r="O17" s="3">
        <v>0</v>
      </c>
      <c r="P17" s="70"/>
    </row>
    <row r="18" spans="1:16" ht="14.25" customHeight="1">
      <c r="A18" s="28">
        <v>3213</v>
      </c>
      <c r="B18" s="34" t="s">
        <v>40</v>
      </c>
      <c r="C18" s="30">
        <v>50000</v>
      </c>
      <c r="D18" s="31">
        <v>50000</v>
      </c>
      <c r="E18" s="33"/>
      <c r="F18" s="30"/>
      <c r="G18" s="30"/>
      <c r="H18" s="30"/>
      <c r="I18" s="30"/>
      <c r="J18" s="30"/>
      <c r="K18" s="30"/>
      <c r="L18" s="31">
        <v>50730</v>
      </c>
      <c r="M18" s="31">
        <v>51461</v>
      </c>
      <c r="N18" s="3">
        <v>0</v>
      </c>
      <c r="O18" s="3">
        <v>0</v>
      </c>
      <c r="P18" s="70"/>
    </row>
    <row r="19" spans="1:16" ht="14.25" customHeight="1">
      <c r="A19" s="28">
        <v>3221</v>
      </c>
      <c r="B19" s="29" t="s">
        <v>18</v>
      </c>
      <c r="C19" s="30">
        <v>250000</v>
      </c>
      <c r="D19" s="31">
        <v>250000</v>
      </c>
      <c r="E19" s="33"/>
      <c r="F19" s="30"/>
      <c r="G19" s="31"/>
      <c r="H19" s="30"/>
      <c r="I19" s="30"/>
      <c r="J19" s="30"/>
      <c r="K19" s="30"/>
      <c r="L19" s="38">
        <v>253650</v>
      </c>
      <c r="M19" s="30">
        <v>257353</v>
      </c>
      <c r="N19" s="3">
        <v>0</v>
      </c>
      <c r="O19" s="3">
        <v>0</v>
      </c>
      <c r="P19" s="70"/>
    </row>
    <row r="20" spans="1:16" ht="32.25" customHeight="1">
      <c r="A20" s="28">
        <v>3223</v>
      </c>
      <c r="B20" s="67" t="s">
        <v>44</v>
      </c>
      <c r="C20" s="30">
        <v>25000</v>
      </c>
      <c r="D20" s="31">
        <v>25000</v>
      </c>
      <c r="E20" s="33"/>
      <c r="F20" s="30"/>
      <c r="G20" s="30"/>
      <c r="H20" s="30"/>
      <c r="I20" s="30"/>
      <c r="J20" s="30"/>
      <c r="K20" s="30"/>
      <c r="L20" s="38">
        <v>25365</v>
      </c>
      <c r="M20" s="30">
        <v>25730</v>
      </c>
      <c r="N20" s="3">
        <v>0</v>
      </c>
      <c r="O20" s="3">
        <v>0</v>
      </c>
      <c r="P20" s="70"/>
    </row>
    <row r="21" spans="1:16" ht="14.25" customHeight="1">
      <c r="A21" s="28">
        <v>3224</v>
      </c>
      <c r="B21" s="29" t="s">
        <v>47</v>
      </c>
      <c r="C21" s="30">
        <v>12000</v>
      </c>
      <c r="D21" s="31">
        <v>12000</v>
      </c>
      <c r="E21" s="33"/>
      <c r="F21" s="30"/>
      <c r="G21" s="30"/>
      <c r="H21" s="30"/>
      <c r="I21" s="30"/>
      <c r="J21" s="30"/>
      <c r="K21" s="30"/>
      <c r="L21" s="38">
        <v>12175</v>
      </c>
      <c r="M21" s="30">
        <v>12350</v>
      </c>
      <c r="P21" s="70"/>
    </row>
    <row r="22" spans="1:16" ht="14.25" customHeight="1">
      <c r="A22" s="28"/>
      <c r="B22" s="29" t="s">
        <v>41</v>
      </c>
      <c r="C22" s="30">
        <v>25000</v>
      </c>
      <c r="D22" s="31">
        <v>25000</v>
      </c>
      <c r="E22" s="33"/>
      <c r="F22" s="30"/>
      <c r="G22" s="30"/>
      <c r="H22" s="30"/>
      <c r="I22" s="30"/>
      <c r="J22" s="30"/>
      <c r="K22" s="30"/>
      <c r="L22" s="38">
        <v>25365</v>
      </c>
      <c r="M22" s="30">
        <v>257302</v>
      </c>
      <c r="P22" s="70"/>
    </row>
    <row r="23" spans="1:16" ht="30" customHeight="1">
      <c r="A23" s="28">
        <v>3222</v>
      </c>
      <c r="B23" s="71" t="s">
        <v>42</v>
      </c>
      <c r="C23" s="30">
        <v>20000</v>
      </c>
      <c r="D23" s="31">
        <v>20000</v>
      </c>
      <c r="E23" s="33"/>
      <c r="F23" s="30"/>
      <c r="G23" s="30"/>
      <c r="H23" s="30"/>
      <c r="I23" s="30"/>
      <c r="J23" s="30"/>
      <c r="K23" s="30"/>
      <c r="L23" s="38">
        <v>20292</v>
      </c>
      <c r="M23" s="30">
        <v>20584</v>
      </c>
      <c r="N23" s="3">
        <v>0</v>
      </c>
      <c r="O23" s="3">
        <v>0</v>
      </c>
      <c r="P23" s="70"/>
    </row>
    <row r="24" spans="1:16" ht="14.25" customHeight="1">
      <c r="A24" s="28">
        <v>3225</v>
      </c>
      <c r="B24" s="71" t="s">
        <v>45</v>
      </c>
      <c r="C24" s="30">
        <v>800</v>
      </c>
      <c r="D24" s="31">
        <v>800</v>
      </c>
      <c r="E24" s="33"/>
      <c r="F24" s="30"/>
      <c r="G24" s="30"/>
      <c r="H24" s="30"/>
      <c r="I24" s="30"/>
      <c r="J24" s="30"/>
      <c r="K24" s="30"/>
      <c r="L24" s="38">
        <v>812</v>
      </c>
      <c r="M24" s="30">
        <v>823</v>
      </c>
      <c r="N24" s="3">
        <v>0</v>
      </c>
      <c r="O24" s="3">
        <v>0</v>
      </c>
      <c r="P24" s="70"/>
    </row>
    <row r="25" spans="1:16" ht="14.25" customHeight="1">
      <c r="A25" s="28">
        <v>3231</v>
      </c>
      <c r="B25" s="29" t="s">
        <v>19</v>
      </c>
      <c r="C25" s="30">
        <v>75000</v>
      </c>
      <c r="D25" s="31">
        <v>75000</v>
      </c>
      <c r="E25" s="33"/>
      <c r="F25" s="30"/>
      <c r="G25" s="30"/>
      <c r="H25" s="30"/>
      <c r="I25" s="30"/>
      <c r="J25" s="30"/>
      <c r="K25" s="30"/>
      <c r="L25" s="38">
        <v>76095</v>
      </c>
      <c r="M25" s="30">
        <v>77191</v>
      </c>
      <c r="N25" s="3">
        <v>0</v>
      </c>
      <c r="O25" s="3">
        <v>0</v>
      </c>
      <c r="P25" s="70"/>
    </row>
    <row r="26" spans="1:16" ht="14.25" customHeight="1">
      <c r="A26" s="28">
        <v>3232</v>
      </c>
      <c r="B26" s="29" t="s">
        <v>46</v>
      </c>
      <c r="C26" s="30">
        <v>3000</v>
      </c>
      <c r="D26" s="31">
        <v>3000</v>
      </c>
      <c r="E26" s="33"/>
      <c r="F26" s="30"/>
      <c r="G26" s="30"/>
      <c r="H26" s="30"/>
      <c r="I26" s="30"/>
      <c r="J26" s="30"/>
      <c r="K26" s="30"/>
      <c r="L26" s="38">
        <v>3044</v>
      </c>
      <c r="M26" s="30">
        <v>3088</v>
      </c>
      <c r="N26" s="3">
        <v>0</v>
      </c>
      <c r="O26" s="3">
        <v>0</v>
      </c>
      <c r="P26" s="70"/>
    </row>
    <row r="27" spans="1:16" ht="12.75" customHeight="1">
      <c r="A27" s="28">
        <v>3233</v>
      </c>
      <c r="B27" s="32" t="s">
        <v>20</v>
      </c>
      <c r="C27" s="30">
        <v>17000</v>
      </c>
      <c r="D27" s="31">
        <v>17000</v>
      </c>
      <c r="E27" s="33"/>
      <c r="F27" s="30"/>
      <c r="G27" s="30"/>
      <c r="H27" s="30"/>
      <c r="I27" s="30"/>
      <c r="J27" s="30"/>
      <c r="K27" s="30"/>
      <c r="L27" s="38">
        <v>17248</v>
      </c>
      <c r="M27" s="30">
        <v>17497</v>
      </c>
      <c r="N27" s="3">
        <v>0</v>
      </c>
      <c r="O27" s="3">
        <v>0</v>
      </c>
      <c r="P27" s="70"/>
    </row>
    <row r="28" spans="1:16" ht="14.25" customHeight="1">
      <c r="A28" s="28">
        <v>3234</v>
      </c>
      <c r="B28" s="29" t="s">
        <v>43</v>
      </c>
      <c r="C28" s="30">
        <v>90000</v>
      </c>
      <c r="D28" s="31">
        <v>90000</v>
      </c>
      <c r="E28" s="33"/>
      <c r="F28" s="30"/>
      <c r="G28" s="30"/>
      <c r="H28" s="30"/>
      <c r="I28" s="30"/>
      <c r="J28" s="30"/>
      <c r="K28" s="30"/>
      <c r="L28" s="38">
        <v>91314</v>
      </c>
      <c r="M28" s="30">
        <v>92629</v>
      </c>
      <c r="N28" s="3">
        <v>0</v>
      </c>
      <c r="O28" s="3">
        <v>0</v>
      </c>
      <c r="P28" s="70"/>
    </row>
    <row r="29" spans="1:16" ht="14.25" customHeight="1">
      <c r="A29" s="28"/>
      <c r="B29" s="29" t="s">
        <v>21</v>
      </c>
      <c r="C29" s="30">
        <v>10000</v>
      </c>
      <c r="D29" s="31">
        <v>10000</v>
      </c>
      <c r="E29" s="33"/>
      <c r="F29" s="30"/>
      <c r="G29" s="30"/>
      <c r="H29" s="30"/>
      <c r="I29" s="30"/>
      <c r="J29" s="30"/>
      <c r="K29" s="30"/>
      <c r="L29" s="38">
        <v>10146</v>
      </c>
      <c r="M29" s="30">
        <v>10292</v>
      </c>
      <c r="P29" s="70"/>
    </row>
    <row r="30" spans="1:16" ht="14.25" customHeight="1">
      <c r="A30" s="28">
        <v>3291</v>
      </c>
      <c r="B30" s="29" t="s">
        <v>22</v>
      </c>
      <c r="C30" s="30">
        <v>10000</v>
      </c>
      <c r="D30" s="31">
        <v>10000</v>
      </c>
      <c r="E30" s="33"/>
      <c r="F30" s="30"/>
      <c r="G30" s="30"/>
      <c r="H30" s="30"/>
      <c r="I30" s="30"/>
      <c r="J30" s="30"/>
      <c r="K30" s="30"/>
      <c r="L30" s="38">
        <v>10146</v>
      </c>
      <c r="M30" s="30">
        <v>10292</v>
      </c>
      <c r="N30" s="3">
        <v>0</v>
      </c>
      <c r="O30" s="3">
        <v>0</v>
      </c>
      <c r="P30" s="70"/>
    </row>
    <row r="31" spans="1:16" ht="14.25" customHeight="1">
      <c r="A31" s="28">
        <v>3236</v>
      </c>
      <c r="B31" s="29" t="s">
        <v>23</v>
      </c>
      <c r="C31" s="30">
        <v>12000</v>
      </c>
      <c r="D31" s="31">
        <v>12000</v>
      </c>
      <c r="E31" s="33"/>
      <c r="F31" s="30"/>
      <c r="G31" s="30"/>
      <c r="H31" s="30"/>
      <c r="I31" s="30"/>
      <c r="J31" s="30"/>
      <c r="K31" s="30"/>
      <c r="L31" s="38">
        <v>12175</v>
      </c>
      <c r="M31" s="30">
        <v>12350</v>
      </c>
      <c r="N31" s="3">
        <v>0</v>
      </c>
      <c r="O31" s="3">
        <v>0</v>
      </c>
      <c r="P31" s="70"/>
    </row>
    <row r="32" spans="1:16" ht="14.25" customHeight="1">
      <c r="A32" s="28">
        <v>3237</v>
      </c>
      <c r="B32" s="29" t="s">
        <v>24</v>
      </c>
      <c r="C32" s="30">
        <v>3000</v>
      </c>
      <c r="D32" s="31">
        <v>3000</v>
      </c>
      <c r="E32" s="33"/>
      <c r="F32" s="30"/>
      <c r="G32" s="30"/>
      <c r="H32" s="30"/>
      <c r="I32" s="30"/>
      <c r="J32" s="30"/>
      <c r="K32" s="30"/>
      <c r="L32" s="38">
        <v>3044</v>
      </c>
      <c r="M32" s="30">
        <v>3088</v>
      </c>
      <c r="N32" s="3">
        <v>0</v>
      </c>
      <c r="O32" s="3">
        <v>0</v>
      </c>
      <c r="P32" s="70"/>
    </row>
    <row r="33" spans="1:16" ht="14.25" customHeight="1">
      <c r="A33" s="28">
        <v>3238</v>
      </c>
      <c r="B33" s="29" t="s">
        <v>25</v>
      </c>
      <c r="C33" s="30">
        <v>2000</v>
      </c>
      <c r="D33" s="31">
        <v>2000</v>
      </c>
      <c r="E33" s="33"/>
      <c r="F33" s="30"/>
      <c r="G33" s="30"/>
      <c r="H33" s="30"/>
      <c r="I33" s="30"/>
      <c r="J33" s="30"/>
      <c r="K33" s="30"/>
      <c r="L33" s="38">
        <v>2029</v>
      </c>
      <c r="M33" s="30">
        <v>2058</v>
      </c>
      <c r="N33" s="3">
        <v>0</v>
      </c>
      <c r="O33" s="3">
        <v>0</v>
      </c>
      <c r="P33" s="70"/>
    </row>
    <row r="34" spans="1:16" ht="14.25" customHeight="1">
      <c r="A34" s="28">
        <v>3239</v>
      </c>
      <c r="B34" s="32" t="s">
        <v>26</v>
      </c>
      <c r="C34" s="30">
        <v>10000</v>
      </c>
      <c r="D34" s="31">
        <v>10000</v>
      </c>
      <c r="E34" s="33"/>
      <c r="F34" s="30"/>
      <c r="G34" s="30"/>
      <c r="H34" s="30"/>
      <c r="I34" s="30"/>
      <c r="J34" s="30"/>
      <c r="K34" s="30"/>
      <c r="L34" s="38">
        <v>10146</v>
      </c>
      <c r="M34" s="30">
        <v>10292</v>
      </c>
      <c r="N34" s="3">
        <v>0</v>
      </c>
      <c r="O34" s="3">
        <v>0</v>
      </c>
      <c r="P34" s="70"/>
    </row>
    <row r="35" spans="1:16" ht="14.25" customHeight="1">
      <c r="A35" s="28">
        <v>3292</v>
      </c>
      <c r="B35" s="101" t="s">
        <v>27</v>
      </c>
      <c r="C35" s="73">
        <f>SUM(C36:C37)</f>
        <v>6000</v>
      </c>
      <c r="D35" s="78">
        <f>SUM(D36:D37)</f>
        <v>6000</v>
      </c>
      <c r="E35" s="78">
        <f aca="true" t="shared" si="0" ref="E35:K35">SUM(E36:E37)</f>
        <v>0</v>
      </c>
      <c r="F35" s="78">
        <f t="shared" si="0"/>
        <v>0</v>
      </c>
      <c r="G35" s="78">
        <f t="shared" si="0"/>
        <v>0</v>
      </c>
      <c r="H35" s="78">
        <f t="shared" si="0"/>
        <v>0</v>
      </c>
      <c r="I35" s="78">
        <f t="shared" si="0"/>
        <v>0</v>
      </c>
      <c r="J35" s="78">
        <f t="shared" si="0"/>
        <v>0</v>
      </c>
      <c r="K35" s="78">
        <f t="shared" si="0"/>
        <v>0</v>
      </c>
      <c r="L35" s="78">
        <v>6088</v>
      </c>
      <c r="M35" s="78">
        <v>6175</v>
      </c>
      <c r="N35" s="3">
        <v>0</v>
      </c>
      <c r="O35" s="3">
        <v>0</v>
      </c>
      <c r="P35" s="70"/>
    </row>
    <row r="36" spans="1:16" ht="14.25" customHeight="1">
      <c r="A36" s="28">
        <v>3293</v>
      </c>
      <c r="B36" s="29" t="s">
        <v>28</v>
      </c>
      <c r="C36" s="30">
        <v>5000</v>
      </c>
      <c r="D36" s="31">
        <v>5000</v>
      </c>
      <c r="E36" s="31"/>
      <c r="F36" s="30"/>
      <c r="G36" s="30"/>
      <c r="H36" s="30"/>
      <c r="I36" s="30"/>
      <c r="J36" s="30"/>
      <c r="K36" s="30"/>
      <c r="L36" s="38">
        <v>5073</v>
      </c>
      <c r="M36" s="30">
        <v>5146</v>
      </c>
      <c r="N36" s="3">
        <v>0</v>
      </c>
      <c r="O36" s="3">
        <v>0</v>
      </c>
      <c r="P36" s="70"/>
    </row>
    <row r="37" spans="1:16" ht="14.25" customHeight="1">
      <c r="A37" s="28">
        <v>3294</v>
      </c>
      <c r="B37" s="29" t="s">
        <v>34</v>
      </c>
      <c r="C37" s="30">
        <v>1000</v>
      </c>
      <c r="D37" s="31">
        <v>1000</v>
      </c>
      <c r="E37" s="31"/>
      <c r="F37" s="30"/>
      <c r="G37" s="30"/>
      <c r="H37" s="30"/>
      <c r="I37" s="30"/>
      <c r="J37" s="30"/>
      <c r="K37" s="30"/>
      <c r="L37" s="38">
        <v>1015</v>
      </c>
      <c r="M37" s="30">
        <v>1029</v>
      </c>
      <c r="N37" s="3">
        <v>0</v>
      </c>
      <c r="O37" s="3">
        <v>0</v>
      </c>
      <c r="P37" s="70"/>
    </row>
    <row r="38" spans="1:16" ht="51" customHeight="1">
      <c r="A38" s="28"/>
      <c r="B38" s="96" t="s">
        <v>62</v>
      </c>
      <c r="C38" s="97">
        <f>SUM(C39:C40)</f>
        <v>33000</v>
      </c>
      <c r="D38" s="98">
        <f>SUM(D39:D40)</f>
        <v>33000</v>
      </c>
      <c r="E38" s="91"/>
      <c r="F38" s="90"/>
      <c r="G38" s="90"/>
      <c r="H38" s="90"/>
      <c r="I38" s="90"/>
      <c r="J38" s="90">
        <f>J39</f>
        <v>0</v>
      </c>
      <c r="K38" s="90"/>
      <c r="L38" s="97">
        <v>33482</v>
      </c>
      <c r="M38" s="97">
        <v>33964</v>
      </c>
      <c r="P38" s="70"/>
    </row>
    <row r="39" spans="1:16" ht="14.25" customHeight="1">
      <c r="A39" s="28"/>
      <c r="B39" s="29" t="s">
        <v>29</v>
      </c>
      <c r="C39" s="30">
        <v>30000</v>
      </c>
      <c r="D39" s="31">
        <v>30000</v>
      </c>
      <c r="E39" s="31"/>
      <c r="F39" s="30"/>
      <c r="G39" s="30"/>
      <c r="H39" s="30"/>
      <c r="I39" s="30"/>
      <c r="J39" s="30"/>
      <c r="K39" s="30"/>
      <c r="L39" s="38">
        <v>30438</v>
      </c>
      <c r="M39" s="30">
        <v>30876</v>
      </c>
      <c r="P39" s="70"/>
    </row>
    <row r="40" spans="1:16" ht="14.25" customHeight="1">
      <c r="A40" s="28">
        <v>3299</v>
      </c>
      <c r="B40" s="84" t="s">
        <v>48</v>
      </c>
      <c r="C40" s="85">
        <v>3000</v>
      </c>
      <c r="D40" s="86">
        <v>3000</v>
      </c>
      <c r="E40" s="86"/>
      <c r="F40" s="85"/>
      <c r="G40" s="85"/>
      <c r="H40" s="85"/>
      <c r="I40" s="85"/>
      <c r="J40" s="85"/>
      <c r="K40" s="85"/>
      <c r="L40" s="87">
        <v>3044</v>
      </c>
      <c r="M40" s="85">
        <v>3088</v>
      </c>
      <c r="N40" s="3">
        <v>0</v>
      </c>
      <c r="O40" s="3">
        <v>0</v>
      </c>
      <c r="P40" s="70"/>
    </row>
    <row r="41" spans="1:16" s="77" customFormat="1" ht="16.5" customHeight="1">
      <c r="A41" s="72">
        <v>34</v>
      </c>
      <c r="B41" s="101" t="s">
        <v>49</v>
      </c>
      <c r="C41" s="73">
        <v>128000</v>
      </c>
      <c r="D41" s="78">
        <v>68000</v>
      </c>
      <c r="E41" s="78"/>
      <c r="F41" s="78">
        <v>60000</v>
      </c>
      <c r="G41" s="78"/>
      <c r="H41" s="78"/>
      <c r="I41" s="78"/>
      <c r="J41" s="78"/>
      <c r="K41" s="78"/>
      <c r="L41" s="78">
        <v>129869</v>
      </c>
      <c r="M41" s="78">
        <v>131739</v>
      </c>
      <c r="N41" s="75">
        <f>N42</f>
        <v>0</v>
      </c>
      <c r="O41" s="75">
        <f>O42</f>
        <v>0</v>
      </c>
      <c r="P41" s="76"/>
    </row>
    <row r="42" spans="1:16" ht="14.25" customHeight="1">
      <c r="A42" s="28">
        <v>3431</v>
      </c>
      <c r="B42" s="29" t="s">
        <v>50</v>
      </c>
      <c r="C42" s="30">
        <v>128000</v>
      </c>
      <c r="D42" s="31">
        <v>68000</v>
      </c>
      <c r="E42" s="31"/>
      <c r="F42" s="92">
        <v>60000</v>
      </c>
      <c r="G42" s="30"/>
      <c r="H42" s="30"/>
      <c r="I42" s="30"/>
      <c r="J42" s="30"/>
      <c r="K42" s="30"/>
      <c r="L42" s="38">
        <v>129869</v>
      </c>
      <c r="M42" s="30">
        <v>131739</v>
      </c>
      <c r="N42" s="3">
        <v>0</v>
      </c>
      <c r="O42" s="3">
        <v>0</v>
      </c>
      <c r="P42" s="70"/>
    </row>
    <row r="43" spans="1:16" ht="18" customHeight="1">
      <c r="A43" s="28">
        <v>3433</v>
      </c>
      <c r="B43" s="102" t="s">
        <v>51</v>
      </c>
      <c r="C43" s="97">
        <v>550000</v>
      </c>
      <c r="D43" s="98">
        <v>200000</v>
      </c>
      <c r="E43" s="31"/>
      <c r="F43" s="90"/>
      <c r="G43" s="97">
        <v>350000</v>
      </c>
      <c r="H43" s="30"/>
      <c r="I43" s="30"/>
      <c r="J43" s="30"/>
      <c r="K43" s="30"/>
      <c r="L43" s="99">
        <v>558030</v>
      </c>
      <c r="M43" s="97">
        <v>566066</v>
      </c>
      <c r="P43" s="70"/>
    </row>
    <row r="44" spans="1:16" s="77" customFormat="1" ht="18" customHeight="1">
      <c r="A44" s="79"/>
      <c r="B44" s="103" t="s">
        <v>52</v>
      </c>
      <c r="C44" s="97">
        <v>66000</v>
      </c>
      <c r="D44" s="97">
        <v>66000</v>
      </c>
      <c r="E44" s="73"/>
      <c r="F44" s="73"/>
      <c r="G44" s="73"/>
      <c r="H44" s="73"/>
      <c r="I44" s="73"/>
      <c r="J44" s="73"/>
      <c r="K44" s="73"/>
      <c r="L44" s="99">
        <v>66964</v>
      </c>
      <c r="M44" s="97">
        <v>67928</v>
      </c>
      <c r="N44" s="80">
        <f>N8+N15+N41</f>
        <v>0</v>
      </c>
      <c r="O44" s="80">
        <f>O8+O15+O41</f>
        <v>0</v>
      </c>
      <c r="P44" s="76"/>
    </row>
    <row r="45" spans="1:16" s="75" customFormat="1" ht="36" customHeight="1">
      <c r="A45" s="81">
        <v>42</v>
      </c>
      <c r="B45" s="96" t="s">
        <v>59</v>
      </c>
      <c r="C45" s="97">
        <v>40000</v>
      </c>
      <c r="D45" s="98">
        <v>40000</v>
      </c>
      <c r="E45" s="91"/>
      <c r="F45" s="90"/>
      <c r="G45" s="90"/>
      <c r="H45" s="90"/>
      <c r="I45" s="90"/>
      <c r="J45" s="90">
        <f>J46</f>
        <v>0</v>
      </c>
      <c r="K45" s="90"/>
      <c r="L45" s="97">
        <v>40584</v>
      </c>
      <c r="M45" s="97">
        <v>41168</v>
      </c>
      <c r="N45" s="75">
        <f>N46</f>
        <v>65000</v>
      </c>
      <c r="O45" s="75">
        <f>O46</f>
        <v>65000</v>
      </c>
      <c r="P45" s="82"/>
    </row>
    <row r="46" spans="1:16" ht="15.75">
      <c r="A46" s="28">
        <v>4241</v>
      </c>
      <c r="B46" s="29" t="s">
        <v>53</v>
      </c>
      <c r="C46" s="30">
        <v>20000</v>
      </c>
      <c r="D46" s="31">
        <v>20000</v>
      </c>
      <c r="E46" s="31"/>
      <c r="F46" s="30"/>
      <c r="G46" s="30"/>
      <c r="H46" s="30"/>
      <c r="I46" s="30"/>
      <c r="J46" s="30"/>
      <c r="K46" s="30"/>
      <c r="L46" s="38">
        <v>20292</v>
      </c>
      <c r="M46" s="30">
        <v>20584</v>
      </c>
      <c r="N46" s="3">
        <v>65000</v>
      </c>
      <c r="O46" s="3">
        <v>65000</v>
      </c>
      <c r="P46" s="70"/>
    </row>
    <row r="47" spans="1:16" ht="32.25" customHeight="1">
      <c r="A47" s="28"/>
      <c r="B47" s="95" t="s">
        <v>54</v>
      </c>
      <c r="C47" s="30">
        <v>20000</v>
      </c>
      <c r="D47" s="31">
        <v>20000</v>
      </c>
      <c r="E47" s="31"/>
      <c r="F47" s="30"/>
      <c r="G47" s="30"/>
      <c r="H47" s="30"/>
      <c r="I47" s="30"/>
      <c r="J47" s="30"/>
      <c r="K47" s="30"/>
      <c r="L47" s="38">
        <v>20292</v>
      </c>
      <c r="M47" s="30">
        <v>20584</v>
      </c>
      <c r="P47" s="70"/>
    </row>
    <row r="48" spans="1:16" ht="15" customHeight="1">
      <c r="A48" s="28"/>
      <c r="B48" s="100" t="s">
        <v>57</v>
      </c>
      <c r="C48" s="97">
        <v>18000</v>
      </c>
      <c r="D48" s="98">
        <v>18000</v>
      </c>
      <c r="E48" s="31"/>
      <c r="F48" s="30"/>
      <c r="G48" s="30"/>
      <c r="H48" s="30"/>
      <c r="I48" s="30"/>
      <c r="J48" s="30"/>
      <c r="K48" s="30"/>
      <c r="L48" s="99">
        <v>18263</v>
      </c>
      <c r="M48" s="97">
        <v>18526</v>
      </c>
      <c r="P48" s="70"/>
    </row>
    <row r="49" spans="1:16" ht="15" customHeight="1">
      <c r="A49" s="28"/>
      <c r="B49" s="100" t="s">
        <v>55</v>
      </c>
      <c r="C49" s="97">
        <v>167300</v>
      </c>
      <c r="D49" s="98">
        <v>167300</v>
      </c>
      <c r="E49" s="31"/>
      <c r="F49" s="30"/>
      <c r="G49" s="30"/>
      <c r="H49" s="30"/>
      <c r="I49" s="30"/>
      <c r="J49" s="30"/>
      <c r="K49" s="30"/>
      <c r="L49" s="99">
        <v>169743</v>
      </c>
      <c r="M49" s="97">
        <v>172221</v>
      </c>
      <c r="P49" s="70"/>
    </row>
    <row r="50" spans="1:16" ht="29.25" customHeight="1">
      <c r="A50" s="28"/>
      <c r="B50" s="100" t="s">
        <v>63</v>
      </c>
      <c r="C50" s="97">
        <v>7000</v>
      </c>
      <c r="D50" s="98">
        <v>7000</v>
      </c>
      <c r="E50" s="31"/>
      <c r="F50" s="30"/>
      <c r="G50" s="30"/>
      <c r="H50" s="30"/>
      <c r="I50" s="30"/>
      <c r="J50" s="30"/>
      <c r="K50" s="30"/>
      <c r="L50" s="99">
        <v>7102</v>
      </c>
      <c r="M50" s="97">
        <v>7205</v>
      </c>
      <c r="P50" s="70"/>
    </row>
    <row r="51" spans="1:16" ht="15" customHeight="1">
      <c r="A51" s="28"/>
      <c r="B51" s="100" t="s">
        <v>67</v>
      </c>
      <c r="C51" s="97">
        <v>270000</v>
      </c>
      <c r="D51" s="98">
        <v>270000</v>
      </c>
      <c r="E51" s="31"/>
      <c r="F51" s="30"/>
      <c r="G51" s="30"/>
      <c r="H51" s="30"/>
      <c r="I51" s="30"/>
      <c r="J51" s="30"/>
      <c r="K51" s="30"/>
      <c r="L51" s="99">
        <v>273942</v>
      </c>
      <c r="M51" s="97">
        <v>277886</v>
      </c>
      <c r="P51" s="70"/>
    </row>
    <row r="52" spans="1:16" ht="16.5" customHeight="1">
      <c r="A52" s="28"/>
      <c r="B52" s="100" t="s">
        <v>56</v>
      </c>
      <c r="C52" s="97">
        <v>9000</v>
      </c>
      <c r="D52" s="98">
        <v>3000</v>
      </c>
      <c r="E52" s="31">
        <v>4000</v>
      </c>
      <c r="F52" s="30">
        <v>2000</v>
      </c>
      <c r="G52" s="30"/>
      <c r="H52" s="30"/>
      <c r="I52" s="30"/>
      <c r="J52" s="30"/>
      <c r="K52" s="30"/>
      <c r="L52" s="99">
        <v>9131</v>
      </c>
      <c r="M52" s="97">
        <v>9263</v>
      </c>
      <c r="P52" s="70"/>
    </row>
    <row r="53" spans="1:16" ht="15.75" hidden="1">
      <c r="A53" s="89"/>
      <c r="B53" s="18"/>
      <c r="C53" s="9"/>
      <c r="D53" s="9"/>
      <c r="E53" s="9"/>
      <c r="F53" s="9">
        <f>SUM(F44:F52)</f>
        <v>2000</v>
      </c>
      <c r="G53" s="9"/>
      <c r="H53" s="9"/>
      <c r="I53" s="9"/>
      <c r="J53" s="9">
        <f>+J45</f>
        <v>0</v>
      </c>
      <c r="K53" s="9"/>
      <c r="L53" s="9"/>
      <c r="M53" s="88"/>
      <c r="N53" s="9" t="e">
        <f>+#REF!+N45</f>
        <v>#REF!</v>
      </c>
      <c r="O53" s="9" t="e">
        <f>+#REF!+O45</f>
        <v>#REF!</v>
      </c>
      <c r="P53" s="70"/>
    </row>
    <row r="54" spans="1:16" s="77" customFormat="1" ht="18.75">
      <c r="A54" s="107" t="s">
        <v>33</v>
      </c>
      <c r="B54" s="108"/>
      <c r="C54" s="73">
        <v>9575100</v>
      </c>
      <c r="D54" s="73">
        <f>D8+D15+D35+D38+D41+D43+D44+D45+D48+D49+D50+D51+D52</f>
        <v>2104100</v>
      </c>
      <c r="E54" s="73">
        <v>6754000</v>
      </c>
      <c r="F54" s="73">
        <v>67000</v>
      </c>
      <c r="G54" s="73">
        <f>G8+G43</f>
        <v>650000</v>
      </c>
      <c r="H54" s="73">
        <f>+H53+H44</f>
        <v>0</v>
      </c>
      <c r="I54" s="73">
        <f>+I53+I44</f>
        <v>0</v>
      </c>
      <c r="J54" s="73">
        <f>+J53+J44</f>
        <v>0</v>
      </c>
      <c r="K54" s="73"/>
      <c r="L54" s="73">
        <v>9714896</v>
      </c>
      <c r="M54" s="73">
        <v>9854791</v>
      </c>
      <c r="N54" s="83"/>
      <c r="O54" s="83"/>
      <c r="P54" s="76"/>
    </row>
    <row r="55" spans="1:12" ht="30.75" customHeight="1">
      <c r="A55" s="12"/>
      <c r="B55" s="13"/>
      <c r="C55" s="5"/>
      <c r="D55" s="6"/>
      <c r="E55" s="6"/>
      <c r="F55" s="5"/>
      <c r="G55" s="5"/>
      <c r="H55" s="5"/>
      <c r="I55" s="5"/>
      <c r="J55" s="5"/>
      <c r="K55" s="5"/>
      <c r="L55" s="5"/>
    </row>
    <row r="56" spans="1:13" ht="15.75">
      <c r="A56" s="16"/>
      <c r="B56" s="17"/>
      <c r="C56" s="14"/>
      <c r="D56" s="15"/>
      <c r="E56" s="15"/>
      <c r="F56" s="14"/>
      <c r="G56" s="14"/>
      <c r="H56" s="14"/>
      <c r="I56" s="14"/>
      <c r="J56" s="14"/>
      <c r="K56" s="14"/>
      <c r="L56" s="14"/>
      <c r="M56" s="14"/>
    </row>
    <row r="57" spans="1:16" ht="15.75">
      <c r="A57" s="39"/>
      <c r="B57" s="39"/>
      <c r="C57" s="39"/>
      <c r="D57" s="118"/>
      <c r="E57" s="119"/>
      <c r="F57" s="39"/>
      <c r="G57" s="39"/>
      <c r="H57" s="39"/>
      <c r="I57" s="39"/>
      <c r="J57" s="39"/>
      <c r="K57" s="39"/>
      <c r="L57" s="39"/>
      <c r="M57" s="39"/>
      <c r="N57" s="10"/>
      <c r="O57" s="10"/>
      <c r="P57" s="5"/>
    </row>
    <row r="58" spans="1:16" ht="12" customHeight="1">
      <c r="A58" s="20"/>
      <c r="B58" s="13"/>
      <c r="C58" s="5"/>
      <c r="D58" s="6"/>
      <c r="E58" s="6"/>
      <c r="F58" s="5"/>
      <c r="G58" s="5"/>
      <c r="H58" s="5"/>
      <c r="I58" s="5"/>
      <c r="J58" s="5"/>
      <c r="K58" s="5"/>
      <c r="L58" s="5"/>
      <c r="N58" s="5"/>
      <c r="O58" s="5"/>
      <c r="P58" s="5"/>
    </row>
    <row r="59" spans="1:16" ht="15.75">
      <c r="A59" s="19"/>
      <c r="B59" s="13"/>
      <c r="C59" s="5"/>
      <c r="D59" s="6"/>
      <c r="E59" s="6"/>
      <c r="F59" s="5"/>
      <c r="G59" s="5"/>
      <c r="H59" s="5"/>
      <c r="I59" s="5"/>
      <c r="J59" s="5"/>
      <c r="K59" s="5"/>
      <c r="L59" s="5"/>
      <c r="N59" s="5"/>
      <c r="O59" s="5"/>
      <c r="P59" s="5"/>
    </row>
    <row r="60" spans="1:16" ht="15.75">
      <c r="A60" s="20"/>
      <c r="B60" s="18"/>
      <c r="C60" s="7"/>
      <c r="D60" s="8"/>
      <c r="E60" s="8"/>
      <c r="F60" s="7"/>
      <c r="G60" s="7"/>
      <c r="H60" s="7"/>
      <c r="I60" s="7"/>
      <c r="J60" s="7"/>
      <c r="K60" s="7"/>
      <c r="L60" s="7"/>
      <c r="M60" s="7"/>
      <c r="N60" s="7"/>
      <c r="O60" s="7"/>
      <c r="P60" s="5"/>
    </row>
    <row r="61" spans="1:16" ht="44.25" customHeight="1">
      <c r="A61" s="10"/>
      <c r="B61" s="43"/>
      <c r="C61" s="7"/>
      <c r="D61" s="8"/>
      <c r="E61" s="8"/>
      <c r="F61" s="7"/>
      <c r="G61" s="7"/>
      <c r="H61" s="7"/>
      <c r="I61" s="7"/>
      <c r="J61" s="7"/>
      <c r="K61" s="7"/>
      <c r="L61" s="7"/>
      <c r="M61" s="7"/>
      <c r="N61" s="7"/>
      <c r="O61" s="7"/>
      <c r="P61" s="5"/>
    </row>
    <row r="62" spans="1:16" ht="15.75">
      <c r="A62" s="20"/>
      <c r="B62" s="44"/>
      <c r="C62" s="5"/>
      <c r="D62" s="6"/>
      <c r="E62" s="6"/>
      <c r="F62" s="5"/>
      <c r="G62" s="7"/>
      <c r="H62" s="7"/>
      <c r="I62" s="7"/>
      <c r="J62" s="7"/>
      <c r="K62" s="7"/>
      <c r="L62" s="7"/>
      <c r="M62" s="7"/>
      <c r="N62" s="7"/>
      <c r="O62" s="7"/>
      <c r="P62" s="5"/>
    </row>
    <row r="63" spans="1:16" ht="15.75">
      <c r="A63" s="20"/>
      <c r="B63" s="44"/>
      <c r="C63" s="5"/>
      <c r="D63" s="6"/>
      <c r="E63" s="6"/>
      <c r="F63" s="5"/>
      <c r="G63" s="7"/>
      <c r="H63" s="7"/>
      <c r="I63" s="7"/>
      <c r="J63" s="7"/>
      <c r="K63" s="7"/>
      <c r="L63" s="7"/>
      <c r="M63" s="7"/>
      <c r="N63" s="7"/>
      <c r="O63" s="7"/>
      <c r="P63" s="5"/>
    </row>
    <row r="64" spans="1:16" ht="11.25" customHeight="1">
      <c r="A64" s="20"/>
      <c r="B64" s="44"/>
      <c r="C64" s="7"/>
      <c r="D64" s="8"/>
      <c r="E64" s="8"/>
      <c r="F64" s="7"/>
      <c r="G64" s="7"/>
      <c r="H64" s="7"/>
      <c r="I64" s="7"/>
      <c r="J64" s="7"/>
      <c r="K64" s="7"/>
      <c r="L64" s="7"/>
      <c r="M64" s="7"/>
      <c r="N64" s="7"/>
      <c r="O64" s="7"/>
      <c r="P64" s="5"/>
    </row>
    <row r="65" spans="1:16" ht="15.75">
      <c r="A65" s="45"/>
      <c r="B65" s="18"/>
      <c r="C65" s="7"/>
      <c r="D65" s="7"/>
      <c r="E65" s="7"/>
      <c r="F65" s="7"/>
      <c r="G65" s="7"/>
      <c r="H65" s="7"/>
      <c r="I65" s="7"/>
      <c r="J65" s="46"/>
      <c r="K65" s="46"/>
      <c r="L65" s="7"/>
      <c r="M65" s="7"/>
      <c r="N65" s="7"/>
      <c r="O65" s="7"/>
      <c r="P65" s="5"/>
    </row>
    <row r="66" spans="1:16" ht="15.75">
      <c r="A66" s="117"/>
      <c r="B66" s="11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5"/>
    </row>
    <row r="67" spans="1:16" ht="12.75" customHeight="1">
      <c r="A67" s="20"/>
      <c r="B67" s="19"/>
      <c r="C67" s="7"/>
      <c r="D67" s="20"/>
      <c r="E67" s="20"/>
      <c r="F67" s="7"/>
      <c r="G67" s="7"/>
      <c r="H67" s="7"/>
      <c r="I67" s="7"/>
      <c r="J67" s="7"/>
      <c r="K67" s="7"/>
      <c r="L67" s="7"/>
      <c r="M67" s="7"/>
      <c r="N67" s="7"/>
      <c r="O67" s="7"/>
      <c r="P67" s="5"/>
    </row>
    <row r="68" spans="1:16" ht="15.75">
      <c r="A68" s="17"/>
      <c r="B68" s="17"/>
      <c r="C68" s="14"/>
      <c r="D68" s="15"/>
      <c r="E68" s="15"/>
      <c r="F68" s="14"/>
      <c r="G68" s="14"/>
      <c r="H68" s="14"/>
      <c r="I68" s="14"/>
      <c r="J68" s="14"/>
      <c r="K68" s="14"/>
      <c r="L68" s="14"/>
      <c r="M68" s="14"/>
      <c r="N68" s="5"/>
      <c r="O68" s="5"/>
      <c r="P68" s="5"/>
    </row>
    <row r="69" spans="1:16" ht="15.75">
      <c r="A69" s="39"/>
      <c r="B69" s="39"/>
      <c r="C69" s="39"/>
      <c r="D69" s="118"/>
      <c r="E69" s="119"/>
      <c r="F69" s="39"/>
      <c r="G69" s="39"/>
      <c r="H69" s="39"/>
      <c r="I69" s="39"/>
      <c r="J69" s="39"/>
      <c r="K69" s="39"/>
      <c r="L69" s="39"/>
      <c r="M69" s="39"/>
      <c r="N69" s="10"/>
      <c r="O69" s="10"/>
      <c r="P69" s="5"/>
    </row>
    <row r="70" spans="1:16" s="36" customFormat="1" ht="93.75" customHeight="1">
      <c r="A70" s="47"/>
      <c r="B70" s="48"/>
      <c r="C70" s="49"/>
      <c r="D70" s="50"/>
      <c r="E70" s="51"/>
      <c r="F70" s="52"/>
      <c r="G70" s="52"/>
      <c r="H70" s="52"/>
      <c r="I70" s="52"/>
      <c r="J70" s="51"/>
      <c r="K70" s="51"/>
      <c r="L70" s="49"/>
      <c r="M70" s="49"/>
      <c r="N70" s="53"/>
      <c r="O70" s="53"/>
      <c r="P70" s="54"/>
    </row>
    <row r="71" spans="1:16" s="11" customFormat="1" ht="15.75">
      <c r="A71" s="10"/>
      <c r="B71" s="19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 ht="15.75">
      <c r="A72" s="20"/>
      <c r="B72" s="13"/>
      <c r="C72" s="5"/>
      <c r="D72" s="6"/>
      <c r="E72" s="6"/>
      <c r="F72" s="5"/>
      <c r="G72" s="5"/>
      <c r="H72" s="5"/>
      <c r="I72" s="5"/>
      <c r="J72" s="5"/>
      <c r="K72" s="5"/>
      <c r="L72" s="5"/>
      <c r="N72" s="5"/>
      <c r="O72" s="5"/>
      <c r="P72" s="5"/>
    </row>
    <row r="73" spans="1:16" ht="15.75">
      <c r="A73" s="20"/>
      <c r="B73" s="55"/>
      <c r="C73" s="5"/>
      <c r="D73" s="6"/>
      <c r="E73" s="6"/>
      <c r="F73" s="5"/>
      <c r="G73" s="5"/>
      <c r="H73" s="5"/>
      <c r="I73" s="5"/>
      <c r="J73" s="5"/>
      <c r="K73" s="5"/>
      <c r="L73" s="5"/>
      <c r="N73" s="5"/>
      <c r="O73" s="5"/>
      <c r="P73" s="5"/>
    </row>
    <row r="74" spans="1:16" ht="15.75">
      <c r="A74" s="20"/>
      <c r="B74" s="44"/>
      <c r="C74" s="5"/>
      <c r="D74" s="6"/>
      <c r="E74" s="6"/>
      <c r="F74" s="5"/>
      <c r="G74" s="5"/>
      <c r="H74" s="5"/>
      <c r="I74" s="5"/>
      <c r="J74" s="5"/>
      <c r="K74" s="5"/>
      <c r="L74" s="5"/>
      <c r="N74" s="5"/>
      <c r="O74" s="5"/>
      <c r="P74" s="5"/>
    </row>
    <row r="75" spans="1:16" ht="15.75">
      <c r="A75" s="20"/>
      <c r="B75" s="13"/>
      <c r="C75" s="5"/>
      <c r="D75" s="6"/>
      <c r="E75" s="6"/>
      <c r="F75" s="5"/>
      <c r="G75" s="5"/>
      <c r="H75" s="5"/>
      <c r="I75" s="5"/>
      <c r="J75" s="5"/>
      <c r="K75" s="5"/>
      <c r="L75" s="5"/>
      <c r="N75" s="5"/>
      <c r="O75" s="5"/>
      <c r="P75" s="5"/>
    </row>
    <row r="76" spans="1:16" ht="15.75">
      <c r="A76" s="20"/>
      <c r="B76" s="55"/>
      <c r="C76" s="5"/>
      <c r="D76" s="6"/>
      <c r="E76" s="6"/>
      <c r="F76" s="5"/>
      <c r="G76" s="5"/>
      <c r="H76" s="5"/>
      <c r="I76" s="5"/>
      <c r="J76" s="5"/>
      <c r="K76" s="5"/>
      <c r="L76" s="5"/>
      <c r="N76" s="5"/>
      <c r="O76" s="5"/>
      <c r="P76" s="5"/>
    </row>
    <row r="77" spans="1:16" ht="15.75">
      <c r="A77" s="20"/>
      <c r="B77" s="13"/>
      <c r="C77" s="5"/>
      <c r="D77" s="6"/>
      <c r="E77" s="6"/>
      <c r="F77" s="5"/>
      <c r="G77" s="5"/>
      <c r="H77" s="5"/>
      <c r="I77" s="5"/>
      <c r="J77" s="5"/>
      <c r="K77" s="5"/>
      <c r="L77" s="5"/>
      <c r="N77" s="5"/>
      <c r="O77" s="5"/>
      <c r="P77" s="5"/>
    </row>
    <row r="78" spans="1:16" ht="15.75">
      <c r="A78" s="20"/>
      <c r="B78" s="13"/>
      <c r="C78" s="5"/>
      <c r="D78" s="6"/>
      <c r="E78" s="6"/>
      <c r="F78" s="5"/>
      <c r="G78" s="5"/>
      <c r="H78" s="5"/>
      <c r="I78" s="5"/>
      <c r="J78" s="5"/>
      <c r="K78" s="5"/>
      <c r="L78" s="5"/>
      <c r="N78" s="5"/>
      <c r="O78" s="5"/>
      <c r="P78" s="5"/>
    </row>
    <row r="79" spans="1:16" ht="15.75">
      <c r="A79" s="20"/>
      <c r="B79" s="13"/>
      <c r="C79" s="5"/>
      <c r="D79" s="6"/>
      <c r="E79" s="6"/>
      <c r="F79" s="5"/>
      <c r="G79" s="5"/>
      <c r="H79" s="5"/>
      <c r="I79" s="5"/>
      <c r="J79" s="5"/>
      <c r="K79" s="5"/>
      <c r="L79" s="5"/>
      <c r="N79" s="5"/>
      <c r="O79" s="5"/>
      <c r="P79" s="5"/>
    </row>
    <row r="80" spans="1:16" ht="15.75">
      <c r="A80" s="20"/>
      <c r="B80" s="13"/>
      <c r="C80" s="5"/>
      <c r="D80" s="6"/>
      <c r="E80" s="6"/>
      <c r="F80" s="5"/>
      <c r="G80" s="5"/>
      <c r="H80" s="5"/>
      <c r="I80" s="5"/>
      <c r="J80" s="5"/>
      <c r="K80" s="5"/>
      <c r="L80" s="5"/>
      <c r="N80" s="5"/>
      <c r="O80" s="5"/>
      <c r="P80" s="5"/>
    </row>
    <row r="81" spans="1:16" ht="15.75">
      <c r="A81" s="20"/>
      <c r="B81" s="13"/>
      <c r="C81" s="5"/>
      <c r="D81" s="6"/>
      <c r="E81" s="6"/>
      <c r="F81" s="5"/>
      <c r="G81" s="5"/>
      <c r="H81" s="5"/>
      <c r="I81" s="5"/>
      <c r="J81" s="5"/>
      <c r="K81" s="5"/>
      <c r="L81" s="5"/>
      <c r="N81" s="5"/>
      <c r="O81" s="5"/>
      <c r="P81" s="5"/>
    </row>
    <row r="82" spans="1:16" ht="15.75">
      <c r="A82" s="20"/>
      <c r="B82" s="13"/>
      <c r="C82" s="5"/>
      <c r="D82" s="6"/>
      <c r="E82" s="6"/>
      <c r="F82" s="5"/>
      <c r="G82" s="5"/>
      <c r="H82" s="5"/>
      <c r="I82" s="5"/>
      <c r="J82" s="5"/>
      <c r="K82" s="5"/>
      <c r="L82" s="5"/>
      <c r="N82" s="5"/>
      <c r="O82" s="5"/>
      <c r="P82" s="5"/>
    </row>
    <row r="83" spans="1:16" ht="15.75">
      <c r="A83" s="20"/>
      <c r="B83" s="13"/>
      <c r="C83" s="5"/>
      <c r="D83" s="6"/>
      <c r="E83" s="6"/>
      <c r="F83" s="5"/>
      <c r="G83" s="5"/>
      <c r="H83" s="5"/>
      <c r="I83" s="5"/>
      <c r="J83" s="5"/>
      <c r="K83" s="5"/>
      <c r="L83" s="5"/>
      <c r="N83" s="5"/>
      <c r="O83" s="5"/>
      <c r="P83" s="5"/>
    </row>
    <row r="84" spans="1:16" ht="15.75">
      <c r="A84" s="20"/>
      <c r="B84" s="13"/>
      <c r="C84" s="5"/>
      <c r="D84" s="6"/>
      <c r="E84" s="6"/>
      <c r="F84" s="5"/>
      <c r="G84" s="5"/>
      <c r="H84" s="5"/>
      <c r="I84" s="5"/>
      <c r="J84" s="5"/>
      <c r="K84" s="5"/>
      <c r="L84" s="5"/>
      <c r="N84" s="5"/>
      <c r="O84" s="5"/>
      <c r="P84" s="5"/>
    </row>
    <row r="85" spans="1:16" ht="11.25" customHeight="1">
      <c r="A85" s="20"/>
      <c r="B85" s="13"/>
      <c r="C85" s="5"/>
      <c r="D85" s="6"/>
      <c r="E85" s="6"/>
      <c r="F85" s="5"/>
      <c r="G85" s="5"/>
      <c r="H85" s="5"/>
      <c r="I85" s="5"/>
      <c r="J85" s="5"/>
      <c r="K85" s="5"/>
      <c r="L85" s="5"/>
      <c r="N85" s="5"/>
      <c r="O85" s="5"/>
      <c r="P85" s="5"/>
    </row>
    <row r="86" spans="1:16" ht="15.75">
      <c r="A86" s="20"/>
      <c r="B86" s="21"/>
      <c r="C86" s="8"/>
      <c r="D86" s="8"/>
      <c r="E86" s="8"/>
      <c r="F86" s="7"/>
      <c r="G86" s="7"/>
      <c r="H86" s="7"/>
      <c r="I86" s="7"/>
      <c r="J86" s="7"/>
      <c r="K86" s="7"/>
      <c r="L86" s="7"/>
      <c r="M86" s="7"/>
      <c r="N86" s="7"/>
      <c r="O86" s="7"/>
      <c r="P86" s="5"/>
    </row>
    <row r="87" spans="1:16" ht="12.75" customHeight="1">
      <c r="A87" s="20"/>
      <c r="B87" s="21"/>
      <c r="C87" s="7"/>
      <c r="D87" s="8"/>
      <c r="E87" s="8"/>
      <c r="F87" s="7"/>
      <c r="G87" s="7"/>
      <c r="H87" s="7"/>
      <c r="I87" s="7"/>
      <c r="J87" s="7"/>
      <c r="K87" s="7"/>
      <c r="L87" s="7"/>
      <c r="M87" s="7"/>
      <c r="N87" s="7"/>
      <c r="O87" s="7"/>
      <c r="P87" s="5"/>
    </row>
    <row r="88" spans="1:16" ht="15.75">
      <c r="A88" s="56"/>
      <c r="B88" s="21"/>
      <c r="C88" s="7"/>
      <c r="D88" s="8"/>
      <c r="E88" s="8"/>
      <c r="F88" s="7"/>
      <c r="G88" s="7"/>
      <c r="H88" s="7"/>
      <c r="I88" s="7"/>
      <c r="J88" s="7"/>
      <c r="K88" s="7"/>
      <c r="L88" s="7"/>
      <c r="M88" s="7"/>
      <c r="N88" s="7"/>
      <c r="O88" s="7"/>
      <c r="P88" s="5"/>
    </row>
    <row r="89" spans="1:16" ht="13.5" customHeight="1">
      <c r="A89" s="20"/>
      <c r="B89" s="21"/>
      <c r="C89" s="7"/>
      <c r="D89" s="8"/>
      <c r="E89" s="8"/>
      <c r="F89" s="7"/>
      <c r="G89" s="7"/>
      <c r="H89" s="7"/>
      <c r="I89" s="7"/>
      <c r="J89" s="7"/>
      <c r="K89" s="7"/>
      <c r="L89" s="7"/>
      <c r="M89" s="7"/>
      <c r="N89" s="7"/>
      <c r="O89" s="7"/>
      <c r="P89" s="5"/>
    </row>
    <row r="90" spans="1:16" ht="64.5" customHeight="1">
      <c r="A90" s="10"/>
      <c r="B90" s="43"/>
      <c r="C90" s="7"/>
      <c r="D90" s="8"/>
      <c r="E90" s="8"/>
      <c r="F90" s="7"/>
      <c r="G90" s="7"/>
      <c r="H90" s="7"/>
      <c r="I90" s="7"/>
      <c r="J90" s="7"/>
      <c r="K90" s="7"/>
      <c r="L90" s="7"/>
      <c r="M90" s="7"/>
      <c r="N90" s="7"/>
      <c r="O90" s="7"/>
      <c r="P90" s="5"/>
    </row>
    <row r="91" spans="1:16" ht="16.5" customHeight="1">
      <c r="A91" s="57"/>
      <c r="B91" s="21"/>
      <c r="C91" s="58"/>
      <c r="D91" s="8"/>
      <c r="E91" s="8"/>
      <c r="F91" s="7"/>
      <c r="G91" s="7"/>
      <c r="H91" s="7"/>
      <c r="I91" s="58"/>
      <c r="J91" s="7"/>
      <c r="K91" s="7"/>
      <c r="L91" s="7"/>
      <c r="M91" s="7"/>
      <c r="N91" s="7"/>
      <c r="O91" s="7"/>
      <c r="P91" s="5"/>
    </row>
    <row r="92" spans="1:16" ht="10.5" customHeight="1">
      <c r="A92" s="10"/>
      <c r="B92" s="21"/>
      <c r="C92" s="7"/>
      <c r="D92" s="8"/>
      <c r="E92" s="8"/>
      <c r="F92" s="7"/>
      <c r="G92" s="7"/>
      <c r="H92" s="7"/>
      <c r="I92" s="7"/>
      <c r="J92" s="7"/>
      <c r="K92" s="7"/>
      <c r="L92" s="7"/>
      <c r="M92" s="7"/>
      <c r="N92" s="7"/>
      <c r="O92" s="7"/>
      <c r="P92" s="5"/>
    </row>
    <row r="93" spans="1:16" ht="13.5" customHeight="1">
      <c r="A93" s="18"/>
      <c r="B93" s="18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5"/>
    </row>
    <row r="94" spans="1:16" ht="15.75">
      <c r="A94" s="117"/>
      <c r="B94" s="11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5"/>
    </row>
    <row r="95" spans="1:16" ht="13.5" customHeight="1">
      <c r="A95" s="20"/>
      <c r="B95" s="18"/>
      <c r="C95" s="7"/>
      <c r="D95" s="7"/>
      <c r="E95" s="7"/>
      <c r="F95" s="7"/>
      <c r="G95" s="7"/>
      <c r="H95" s="7"/>
      <c r="I95" s="7"/>
      <c r="J95" s="7"/>
      <c r="K95" s="7"/>
      <c r="L95" s="7"/>
      <c r="M95" s="40"/>
      <c r="N95" s="7"/>
      <c r="O95" s="7"/>
      <c r="P95" s="5"/>
    </row>
    <row r="96" spans="1:7" s="5" customFormat="1" ht="15.75">
      <c r="A96" s="19"/>
      <c r="B96" s="59"/>
      <c r="C96" s="59"/>
      <c r="D96" s="60"/>
      <c r="E96" s="60"/>
      <c r="F96" s="22"/>
      <c r="G96" s="22"/>
    </row>
    <row r="97" spans="1:5" s="5" customFormat="1" ht="15.75">
      <c r="A97" s="19"/>
      <c r="B97" s="59"/>
      <c r="C97" s="59"/>
      <c r="D97" s="60"/>
      <c r="E97" s="60"/>
    </row>
    <row r="98" spans="1:5" s="5" customFormat="1" ht="15.75">
      <c r="A98" s="19"/>
      <c r="B98" s="61"/>
      <c r="C98" s="61"/>
      <c r="D98" s="6"/>
      <c r="E98" s="6"/>
    </row>
    <row r="99" spans="1:11" s="5" customFormat="1" ht="15.75">
      <c r="A99" s="10"/>
      <c r="B99" s="61"/>
      <c r="C99" s="61"/>
      <c r="D99" s="6"/>
      <c r="E99" s="6"/>
      <c r="K99" s="7"/>
    </row>
    <row r="100" spans="1:9" s="5" customFormat="1" ht="15.75">
      <c r="A100" s="10"/>
      <c r="B100" s="13"/>
      <c r="D100" s="7"/>
      <c r="E100" s="6"/>
      <c r="G100" s="7"/>
      <c r="H100" s="7"/>
      <c r="I100" s="7"/>
    </row>
    <row r="101" spans="1:5" s="5" customFormat="1" ht="15.75">
      <c r="A101" s="10"/>
      <c r="B101" s="13"/>
      <c r="D101" s="6"/>
      <c r="E101" s="6"/>
    </row>
    <row r="102" spans="1:5" s="5" customFormat="1" ht="15.75">
      <c r="A102" s="20"/>
      <c r="B102" s="13"/>
      <c r="D102" s="6"/>
      <c r="E102" s="6"/>
    </row>
    <row r="103" spans="1:5" s="5" customFormat="1" ht="15.75">
      <c r="A103" s="20"/>
      <c r="B103" s="13"/>
      <c r="D103" s="6"/>
      <c r="E103" s="6"/>
    </row>
    <row r="104" spans="1:5" s="5" customFormat="1" ht="15.75">
      <c r="A104" s="20"/>
      <c r="B104" s="13"/>
      <c r="D104" s="6"/>
      <c r="E104" s="6"/>
    </row>
    <row r="105" spans="1:5" s="5" customFormat="1" ht="15.75">
      <c r="A105" s="20"/>
      <c r="B105" s="13"/>
      <c r="D105" s="6"/>
      <c r="E105" s="6"/>
    </row>
    <row r="106" spans="1:5" s="5" customFormat="1" ht="15.75">
      <c r="A106" s="20"/>
      <c r="B106" s="13"/>
      <c r="D106" s="6"/>
      <c r="E106" s="6"/>
    </row>
    <row r="107" spans="1:5" s="5" customFormat="1" ht="15.75">
      <c r="A107" s="20"/>
      <c r="B107" s="13"/>
      <c r="D107" s="6"/>
      <c r="E107" s="6"/>
    </row>
    <row r="108" spans="1:5" s="5" customFormat="1" ht="15.75">
      <c r="A108" s="20"/>
      <c r="B108" s="13"/>
      <c r="D108" s="6"/>
      <c r="E108" s="6"/>
    </row>
    <row r="109" spans="1:5" s="5" customFormat="1" ht="15.75">
      <c r="A109" s="20"/>
      <c r="B109" s="13"/>
      <c r="D109" s="6"/>
      <c r="E109" s="6"/>
    </row>
    <row r="110" spans="1:5" s="5" customFormat="1" ht="15.75">
      <c r="A110" s="20"/>
      <c r="B110" s="13"/>
      <c r="D110" s="6"/>
      <c r="E110" s="6"/>
    </row>
    <row r="111" spans="1:5" s="5" customFormat="1" ht="15.75">
      <c r="A111" s="20"/>
      <c r="B111" s="13"/>
      <c r="D111" s="6"/>
      <c r="E111" s="6"/>
    </row>
    <row r="112" spans="1:5" s="5" customFormat="1" ht="15.75">
      <c r="A112" s="20"/>
      <c r="B112" s="13"/>
      <c r="D112" s="6"/>
      <c r="E112" s="6"/>
    </row>
    <row r="113" spans="1:5" s="5" customFormat="1" ht="15.75">
      <c r="A113" s="20"/>
      <c r="B113" s="13"/>
      <c r="D113" s="6"/>
      <c r="E113" s="6"/>
    </row>
    <row r="114" spans="1:5" s="5" customFormat="1" ht="15.75">
      <c r="A114" s="20"/>
      <c r="B114" s="13"/>
      <c r="D114" s="6"/>
      <c r="E114" s="6"/>
    </row>
    <row r="115" spans="1:5" s="5" customFormat="1" ht="15.75">
      <c r="A115" s="20"/>
      <c r="B115" s="13"/>
      <c r="D115" s="6"/>
      <c r="E115" s="6"/>
    </row>
    <row r="116" spans="1:5" s="5" customFormat="1" ht="15.75">
      <c r="A116" s="20"/>
      <c r="B116" s="13"/>
      <c r="D116" s="6"/>
      <c r="E116" s="6"/>
    </row>
    <row r="117" spans="1:5" s="5" customFormat="1" ht="15.75">
      <c r="A117" s="20"/>
      <c r="B117" s="13"/>
      <c r="D117" s="6"/>
      <c r="E117" s="6"/>
    </row>
    <row r="118" spans="1:5" s="5" customFormat="1" ht="15.75">
      <c r="A118" s="20"/>
      <c r="B118" s="13"/>
      <c r="D118" s="6"/>
      <c r="E118" s="6"/>
    </row>
    <row r="119" spans="1:5" s="5" customFormat="1" ht="15.75">
      <c r="A119" s="20"/>
      <c r="B119" s="13"/>
      <c r="D119" s="6"/>
      <c r="E119" s="6"/>
    </row>
    <row r="120" spans="1:5" s="5" customFormat="1" ht="15.75">
      <c r="A120" s="20"/>
      <c r="B120" s="13"/>
      <c r="D120" s="6"/>
      <c r="E120" s="6"/>
    </row>
    <row r="121" spans="1:5" s="5" customFormat="1" ht="15.75">
      <c r="A121" s="20"/>
      <c r="B121" s="13"/>
      <c r="D121" s="6"/>
      <c r="E121" s="6"/>
    </row>
    <row r="122" spans="1:5" s="5" customFormat="1" ht="15.75">
      <c r="A122" s="20"/>
      <c r="B122" s="13"/>
      <c r="D122" s="6"/>
      <c r="E122" s="6"/>
    </row>
    <row r="123" spans="1:5" s="5" customFormat="1" ht="15.75">
      <c r="A123" s="20"/>
      <c r="B123" s="13"/>
      <c r="D123" s="6"/>
      <c r="E123" s="6"/>
    </row>
    <row r="124" spans="1:5" s="5" customFormat="1" ht="15.75">
      <c r="A124" s="20"/>
      <c r="B124" s="13"/>
      <c r="D124" s="6"/>
      <c r="E124" s="6"/>
    </row>
    <row r="125" spans="1:5" s="5" customFormat="1" ht="15.75">
      <c r="A125" s="20"/>
      <c r="B125" s="13"/>
      <c r="D125" s="6"/>
      <c r="E125" s="6"/>
    </row>
    <row r="126" spans="1:5" s="5" customFormat="1" ht="15.75">
      <c r="A126" s="20"/>
      <c r="B126" s="13"/>
      <c r="D126" s="6"/>
      <c r="E126" s="6"/>
    </row>
    <row r="127" spans="1:5" s="5" customFormat="1" ht="15.75">
      <c r="A127" s="20"/>
      <c r="B127" s="13"/>
      <c r="D127" s="6"/>
      <c r="E127" s="6"/>
    </row>
    <row r="128" spans="1:5" s="5" customFormat="1" ht="15.75">
      <c r="A128" s="20"/>
      <c r="B128" s="13"/>
      <c r="D128" s="6"/>
      <c r="E128" s="6"/>
    </row>
    <row r="129" spans="1:5" s="5" customFormat="1" ht="15.75">
      <c r="A129" s="20"/>
      <c r="B129" s="13"/>
      <c r="D129" s="6"/>
      <c r="E129" s="6"/>
    </row>
    <row r="130" spans="1:5" s="5" customFormat="1" ht="15.75">
      <c r="A130" s="20"/>
      <c r="B130" s="13"/>
      <c r="D130" s="6"/>
      <c r="E130" s="6"/>
    </row>
    <row r="131" spans="1:5" s="5" customFormat="1" ht="15.75">
      <c r="A131" s="20"/>
      <c r="B131" s="13"/>
      <c r="D131" s="6"/>
      <c r="E131" s="6"/>
    </row>
    <row r="132" spans="1:5" s="5" customFormat="1" ht="15.75">
      <c r="A132" s="20"/>
      <c r="B132" s="13"/>
      <c r="D132" s="6"/>
      <c r="E132" s="6"/>
    </row>
    <row r="133" spans="1:5" s="5" customFormat="1" ht="15.75">
      <c r="A133" s="20"/>
      <c r="B133" s="13"/>
      <c r="D133" s="6"/>
      <c r="E133" s="6"/>
    </row>
    <row r="134" spans="1:5" s="5" customFormat="1" ht="15.75">
      <c r="A134" s="20"/>
      <c r="B134" s="13"/>
      <c r="D134" s="6"/>
      <c r="E134" s="6"/>
    </row>
    <row r="135" spans="1:5" s="5" customFormat="1" ht="15.75">
      <c r="A135" s="20"/>
      <c r="B135" s="13"/>
      <c r="D135" s="6"/>
      <c r="E135" s="6"/>
    </row>
    <row r="136" spans="1:5" s="5" customFormat="1" ht="15.75">
      <c r="A136" s="20"/>
      <c r="B136" s="13"/>
      <c r="D136" s="6"/>
      <c r="E136" s="6"/>
    </row>
    <row r="137" spans="1:5" s="5" customFormat="1" ht="15.75">
      <c r="A137" s="20"/>
      <c r="B137" s="13"/>
      <c r="D137" s="6"/>
      <c r="E137" s="6"/>
    </row>
    <row r="138" spans="1:5" s="5" customFormat="1" ht="15.75">
      <c r="A138" s="20"/>
      <c r="B138" s="13"/>
      <c r="D138" s="6"/>
      <c r="E138" s="6"/>
    </row>
    <row r="139" spans="1:5" s="5" customFormat="1" ht="15.75">
      <c r="A139" s="20"/>
      <c r="B139" s="13"/>
      <c r="D139" s="6"/>
      <c r="E139" s="6"/>
    </row>
    <row r="140" spans="1:5" s="5" customFormat="1" ht="15.75">
      <c r="A140" s="20"/>
      <c r="B140" s="13"/>
      <c r="D140" s="6"/>
      <c r="E140" s="6"/>
    </row>
    <row r="141" spans="1:5" s="5" customFormat="1" ht="15.75">
      <c r="A141" s="20"/>
      <c r="B141" s="13"/>
      <c r="D141" s="6"/>
      <c r="E141" s="6"/>
    </row>
    <row r="142" spans="1:5" s="5" customFormat="1" ht="15.75">
      <c r="A142" s="20"/>
      <c r="B142" s="13"/>
      <c r="D142" s="6"/>
      <c r="E142" s="6"/>
    </row>
    <row r="143" spans="1:5" s="5" customFormat="1" ht="15.75">
      <c r="A143" s="20"/>
      <c r="B143" s="13"/>
      <c r="D143" s="6"/>
      <c r="E143" s="6"/>
    </row>
    <row r="144" spans="1:5" s="5" customFormat="1" ht="15.75">
      <c r="A144" s="20"/>
      <c r="B144" s="13"/>
      <c r="D144" s="6"/>
      <c r="E144" s="6"/>
    </row>
    <row r="145" spans="1:5" s="5" customFormat="1" ht="15.75">
      <c r="A145" s="20"/>
      <c r="B145" s="13"/>
      <c r="D145" s="6"/>
      <c r="E145" s="6"/>
    </row>
    <row r="146" spans="1:5" s="5" customFormat="1" ht="15.75">
      <c r="A146" s="20"/>
      <c r="B146" s="13"/>
      <c r="D146" s="6"/>
      <c r="E146" s="6"/>
    </row>
    <row r="147" spans="1:5" s="5" customFormat="1" ht="15.75">
      <c r="A147" s="20"/>
      <c r="B147" s="13"/>
      <c r="D147" s="6"/>
      <c r="E147" s="6"/>
    </row>
    <row r="148" spans="1:5" s="5" customFormat="1" ht="15.75">
      <c r="A148" s="20"/>
      <c r="B148" s="13"/>
      <c r="D148" s="6"/>
      <c r="E148" s="6"/>
    </row>
    <row r="149" spans="1:5" s="5" customFormat="1" ht="15.75">
      <c r="A149" s="20"/>
      <c r="B149" s="13"/>
      <c r="D149" s="6"/>
      <c r="E149" s="6"/>
    </row>
    <row r="150" spans="1:5" s="5" customFormat="1" ht="15.75">
      <c r="A150" s="20"/>
      <c r="B150" s="13"/>
      <c r="D150" s="6"/>
      <c r="E150" s="6"/>
    </row>
    <row r="151" spans="1:5" s="5" customFormat="1" ht="15.75">
      <c r="A151" s="20"/>
      <c r="B151" s="13"/>
      <c r="D151" s="6"/>
      <c r="E151" s="6"/>
    </row>
    <row r="152" spans="1:5" s="5" customFormat="1" ht="15.75">
      <c r="A152" s="20"/>
      <c r="B152" s="13"/>
      <c r="D152" s="6"/>
      <c r="E152" s="6"/>
    </row>
    <row r="153" spans="1:5" s="5" customFormat="1" ht="15.75">
      <c r="A153" s="20"/>
      <c r="B153" s="13"/>
      <c r="D153" s="6"/>
      <c r="E153" s="6"/>
    </row>
    <row r="154" spans="1:5" s="5" customFormat="1" ht="15.75">
      <c r="A154" s="20"/>
      <c r="B154" s="13"/>
      <c r="D154" s="6"/>
      <c r="E154" s="6"/>
    </row>
    <row r="155" spans="1:5" s="5" customFormat="1" ht="15.75">
      <c r="A155" s="20"/>
      <c r="B155" s="13"/>
      <c r="D155" s="6"/>
      <c r="E155" s="6"/>
    </row>
    <row r="156" spans="1:5" s="5" customFormat="1" ht="15.75">
      <c r="A156" s="20"/>
      <c r="B156" s="13"/>
      <c r="D156" s="6"/>
      <c r="E156" s="6"/>
    </row>
    <row r="157" spans="1:5" s="5" customFormat="1" ht="15.75">
      <c r="A157" s="20"/>
      <c r="B157" s="13"/>
      <c r="D157" s="6"/>
      <c r="E157" s="6"/>
    </row>
    <row r="158" spans="1:5" s="5" customFormat="1" ht="15.75">
      <c r="A158" s="20"/>
      <c r="B158" s="13"/>
      <c r="D158" s="6"/>
      <c r="E158" s="6"/>
    </row>
    <row r="159" spans="1:5" s="5" customFormat="1" ht="15.75">
      <c r="A159" s="20"/>
      <c r="B159" s="13"/>
      <c r="D159" s="6"/>
      <c r="E159" s="6"/>
    </row>
    <row r="160" spans="1:5" s="5" customFormat="1" ht="15.75">
      <c r="A160" s="20"/>
      <c r="B160" s="13"/>
      <c r="D160" s="6"/>
      <c r="E160" s="6"/>
    </row>
    <row r="161" spans="1:5" s="5" customFormat="1" ht="15.75">
      <c r="A161" s="20"/>
      <c r="B161" s="13"/>
      <c r="D161" s="6"/>
      <c r="E161" s="6"/>
    </row>
    <row r="162" spans="1:5" s="5" customFormat="1" ht="15.75">
      <c r="A162" s="20"/>
      <c r="B162" s="13"/>
      <c r="D162" s="6"/>
      <c r="E162" s="6"/>
    </row>
    <row r="163" spans="1:5" s="5" customFormat="1" ht="15.75">
      <c r="A163" s="20"/>
      <c r="B163" s="13"/>
      <c r="D163" s="6"/>
      <c r="E163" s="6"/>
    </row>
    <row r="164" spans="1:5" s="5" customFormat="1" ht="15.75">
      <c r="A164" s="20"/>
      <c r="B164" s="13"/>
      <c r="D164" s="6"/>
      <c r="E164" s="6"/>
    </row>
    <row r="165" spans="1:5" s="5" customFormat="1" ht="15.75">
      <c r="A165" s="20"/>
      <c r="B165" s="13"/>
      <c r="D165" s="6"/>
      <c r="E165" s="6"/>
    </row>
    <row r="166" spans="1:5" s="5" customFormat="1" ht="15.75">
      <c r="A166" s="20"/>
      <c r="B166" s="13"/>
      <c r="D166" s="6"/>
      <c r="E166" s="6"/>
    </row>
    <row r="167" spans="1:5" s="5" customFormat="1" ht="15.75">
      <c r="A167" s="20"/>
      <c r="B167" s="13"/>
      <c r="D167" s="6"/>
      <c r="E167" s="6"/>
    </row>
    <row r="168" spans="1:5" s="5" customFormat="1" ht="15.75">
      <c r="A168" s="20"/>
      <c r="B168" s="13"/>
      <c r="D168" s="6"/>
      <c r="E168" s="6"/>
    </row>
    <row r="169" spans="1:5" s="5" customFormat="1" ht="15.75">
      <c r="A169" s="20"/>
      <c r="B169" s="13"/>
      <c r="D169" s="6"/>
      <c r="E169" s="6"/>
    </row>
    <row r="170" spans="1:5" s="5" customFormat="1" ht="15.75">
      <c r="A170" s="20"/>
      <c r="B170" s="13"/>
      <c r="D170" s="6"/>
      <c r="E170" s="6"/>
    </row>
    <row r="171" spans="1:5" s="5" customFormat="1" ht="15.75">
      <c r="A171" s="20"/>
      <c r="B171" s="13"/>
      <c r="D171" s="6"/>
      <c r="E171" s="6"/>
    </row>
    <row r="172" spans="1:5" s="5" customFormat="1" ht="15.75">
      <c r="A172" s="20"/>
      <c r="B172" s="13"/>
      <c r="D172" s="6"/>
      <c r="E172" s="6"/>
    </row>
    <row r="173" spans="1:5" s="5" customFormat="1" ht="15.75">
      <c r="A173" s="20"/>
      <c r="B173" s="13"/>
      <c r="D173" s="6"/>
      <c r="E173" s="6"/>
    </row>
    <row r="174" spans="1:5" s="5" customFormat="1" ht="15.75">
      <c r="A174" s="20"/>
      <c r="B174" s="13"/>
      <c r="D174" s="6"/>
      <c r="E174" s="6"/>
    </row>
    <row r="175" spans="1:5" s="5" customFormat="1" ht="15.75">
      <c r="A175" s="20"/>
      <c r="B175" s="13"/>
      <c r="D175" s="6"/>
      <c r="E175" s="6"/>
    </row>
    <row r="176" spans="1:5" s="5" customFormat="1" ht="15.75">
      <c r="A176" s="20"/>
      <c r="B176" s="13"/>
      <c r="D176" s="6"/>
      <c r="E176" s="6"/>
    </row>
    <row r="177" spans="1:5" s="5" customFormat="1" ht="15.75">
      <c r="A177" s="20"/>
      <c r="B177" s="13"/>
      <c r="D177" s="6"/>
      <c r="E177" s="6"/>
    </row>
    <row r="178" spans="1:5" s="5" customFormat="1" ht="15.75">
      <c r="A178" s="20"/>
      <c r="B178" s="13"/>
      <c r="D178" s="6"/>
      <c r="E178" s="6"/>
    </row>
    <row r="179" spans="1:5" s="5" customFormat="1" ht="15.75">
      <c r="A179" s="20"/>
      <c r="B179" s="13"/>
      <c r="D179" s="6"/>
      <c r="E179" s="6"/>
    </row>
    <row r="180" spans="1:5" s="5" customFormat="1" ht="15.75">
      <c r="A180" s="20"/>
      <c r="B180" s="13"/>
      <c r="D180" s="6"/>
      <c r="E180" s="6"/>
    </row>
    <row r="181" spans="1:5" s="5" customFormat="1" ht="15.75">
      <c r="A181" s="20"/>
      <c r="B181" s="13"/>
      <c r="D181" s="6"/>
      <c r="E181" s="6"/>
    </row>
    <row r="182" spans="1:5" s="5" customFormat="1" ht="15.75">
      <c r="A182" s="20"/>
      <c r="B182" s="13"/>
      <c r="D182" s="6"/>
      <c r="E182" s="6"/>
    </row>
    <row r="183" spans="1:5" s="5" customFormat="1" ht="15.75">
      <c r="A183" s="20"/>
      <c r="B183" s="13"/>
      <c r="D183" s="6"/>
      <c r="E183" s="6"/>
    </row>
    <row r="184" spans="1:5" s="5" customFormat="1" ht="15.75">
      <c r="A184" s="20"/>
      <c r="B184" s="13"/>
      <c r="D184" s="6"/>
      <c r="E184" s="6"/>
    </row>
    <row r="185" spans="1:5" s="5" customFormat="1" ht="15.75">
      <c r="A185" s="20"/>
      <c r="B185" s="13"/>
      <c r="D185" s="6"/>
      <c r="E185" s="6"/>
    </row>
    <row r="186" spans="1:5" s="5" customFormat="1" ht="15.75">
      <c r="A186" s="20"/>
      <c r="B186" s="13"/>
      <c r="D186" s="6"/>
      <c r="E186" s="6"/>
    </row>
    <row r="187" spans="1:5" s="5" customFormat="1" ht="15.75">
      <c r="A187" s="20"/>
      <c r="B187" s="13"/>
      <c r="D187" s="6"/>
      <c r="E187" s="6"/>
    </row>
    <row r="188" spans="1:5" s="5" customFormat="1" ht="15.75">
      <c r="A188" s="20"/>
      <c r="B188" s="13"/>
      <c r="D188" s="6"/>
      <c r="E188" s="6"/>
    </row>
    <row r="189" spans="1:5" s="5" customFormat="1" ht="15.75">
      <c r="A189" s="20"/>
      <c r="B189" s="13"/>
      <c r="D189" s="6"/>
      <c r="E189" s="6"/>
    </row>
    <row r="190" spans="1:5" s="5" customFormat="1" ht="15.75">
      <c r="A190" s="20"/>
      <c r="B190" s="13"/>
      <c r="D190" s="6"/>
      <c r="E190" s="6"/>
    </row>
    <row r="191" spans="1:5" s="5" customFormat="1" ht="15.75">
      <c r="A191" s="20"/>
      <c r="B191" s="13"/>
      <c r="D191" s="6"/>
      <c r="E191" s="6"/>
    </row>
    <row r="192" spans="1:5" s="5" customFormat="1" ht="15.75">
      <c r="A192" s="20"/>
      <c r="B192" s="13"/>
      <c r="D192" s="6"/>
      <c r="E192" s="6"/>
    </row>
    <row r="193" spans="1:5" s="5" customFormat="1" ht="15.75">
      <c r="A193" s="20"/>
      <c r="B193" s="13"/>
      <c r="D193" s="6"/>
      <c r="E193" s="6"/>
    </row>
    <row r="194" spans="1:5" s="5" customFormat="1" ht="15.75">
      <c r="A194" s="20"/>
      <c r="B194" s="13"/>
      <c r="D194" s="6"/>
      <c r="E194" s="6"/>
    </row>
    <row r="195" spans="1:5" s="5" customFormat="1" ht="15.75">
      <c r="A195" s="20"/>
      <c r="B195" s="13"/>
      <c r="D195" s="6"/>
      <c r="E195" s="6"/>
    </row>
    <row r="196" spans="1:5" s="5" customFormat="1" ht="15.75">
      <c r="A196" s="20"/>
      <c r="B196" s="13"/>
      <c r="D196" s="6"/>
      <c r="E196" s="6"/>
    </row>
    <row r="197" spans="1:5" s="5" customFormat="1" ht="15.75">
      <c r="A197" s="20"/>
      <c r="B197" s="13"/>
      <c r="D197" s="6"/>
      <c r="E197" s="6"/>
    </row>
    <row r="198" spans="1:5" s="5" customFormat="1" ht="15.75">
      <c r="A198" s="20"/>
      <c r="B198" s="13"/>
      <c r="D198" s="6"/>
      <c r="E198" s="6"/>
    </row>
    <row r="199" spans="1:5" s="5" customFormat="1" ht="15.75">
      <c r="A199" s="20"/>
      <c r="B199" s="13"/>
      <c r="D199" s="6"/>
      <c r="E199" s="6"/>
    </row>
    <row r="200" spans="1:5" s="5" customFormat="1" ht="15.75">
      <c r="A200" s="20"/>
      <c r="B200" s="13"/>
      <c r="D200" s="6"/>
      <c r="E200" s="6"/>
    </row>
    <row r="201" spans="1:5" s="5" customFormat="1" ht="15.75">
      <c r="A201" s="20"/>
      <c r="B201" s="13"/>
      <c r="D201" s="6"/>
      <c r="E201" s="6"/>
    </row>
    <row r="202" spans="1:5" s="5" customFormat="1" ht="15.75">
      <c r="A202" s="20"/>
      <c r="B202" s="13"/>
      <c r="D202" s="6"/>
      <c r="E202" s="6"/>
    </row>
    <row r="203" spans="1:5" s="5" customFormat="1" ht="15.75">
      <c r="A203" s="20"/>
      <c r="B203" s="13"/>
      <c r="D203" s="6"/>
      <c r="E203" s="6"/>
    </row>
    <row r="204" spans="1:5" s="5" customFormat="1" ht="15.75">
      <c r="A204" s="20"/>
      <c r="B204" s="13"/>
      <c r="D204" s="6"/>
      <c r="E204" s="6"/>
    </row>
    <row r="205" spans="1:5" s="5" customFormat="1" ht="15.75">
      <c r="A205" s="20"/>
      <c r="B205" s="13"/>
      <c r="D205" s="6"/>
      <c r="E205" s="6"/>
    </row>
    <row r="206" spans="1:5" s="5" customFormat="1" ht="15.75">
      <c r="A206" s="20"/>
      <c r="B206" s="13"/>
      <c r="D206" s="6"/>
      <c r="E206" s="6"/>
    </row>
    <row r="207" spans="1:5" s="5" customFormat="1" ht="15.75">
      <c r="A207" s="20"/>
      <c r="B207" s="13"/>
      <c r="D207" s="6"/>
      <c r="E207" s="6"/>
    </row>
    <row r="208" spans="1:5" s="5" customFormat="1" ht="15.75">
      <c r="A208" s="20"/>
      <c r="B208" s="13"/>
      <c r="D208" s="6"/>
      <c r="E208" s="6"/>
    </row>
    <row r="209" spans="1:5" s="5" customFormat="1" ht="15.75">
      <c r="A209" s="20"/>
      <c r="B209" s="13"/>
      <c r="D209" s="6"/>
      <c r="E209" s="6"/>
    </row>
    <row r="210" spans="1:5" s="5" customFormat="1" ht="15.75">
      <c r="A210" s="20"/>
      <c r="B210" s="13"/>
      <c r="D210" s="6"/>
      <c r="E210" s="6"/>
    </row>
    <row r="211" spans="1:5" s="5" customFormat="1" ht="15.75">
      <c r="A211" s="20"/>
      <c r="B211" s="13"/>
      <c r="D211" s="6"/>
      <c r="E211" s="6"/>
    </row>
    <row r="212" spans="1:5" s="5" customFormat="1" ht="15.75">
      <c r="A212" s="20"/>
      <c r="B212" s="13"/>
      <c r="D212" s="6"/>
      <c r="E212" s="6"/>
    </row>
    <row r="213" spans="1:5" s="5" customFormat="1" ht="15.75">
      <c r="A213" s="20"/>
      <c r="B213" s="13"/>
      <c r="D213" s="6"/>
      <c r="E213" s="6"/>
    </row>
    <row r="214" spans="1:5" s="5" customFormat="1" ht="15.75">
      <c r="A214" s="20"/>
      <c r="B214" s="13"/>
      <c r="D214" s="6"/>
      <c r="E214" s="6"/>
    </row>
    <row r="215" spans="1:5" s="5" customFormat="1" ht="15.75">
      <c r="A215" s="20"/>
      <c r="B215" s="13"/>
      <c r="D215" s="6"/>
      <c r="E215" s="6"/>
    </row>
    <row r="216" spans="1:5" s="5" customFormat="1" ht="15.75">
      <c r="A216" s="20"/>
      <c r="B216" s="13"/>
      <c r="D216" s="6"/>
      <c r="E216" s="6"/>
    </row>
    <row r="217" spans="1:5" s="5" customFormat="1" ht="15.75">
      <c r="A217" s="20"/>
      <c r="B217" s="13"/>
      <c r="D217" s="6"/>
      <c r="E217" s="6"/>
    </row>
    <row r="218" spans="1:5" s="5" customFormat="1" ht="15.75">
      <c r="A218" s="20"/>
      <c r="B218" s="13"/>
      <c r="D218" s="6"/>
      <c r="E218" s="6"/>
    </row>
    <row r="219" spans="1:5" s="5" customFormat="1" ht="15.75">
      <c r="A219" s="20"/>
      <c r="B219" s="13"/>
      <c r="D219" s="6"/>
      <c r="E219" s="6"/>
    </row>
    <row r="220" spans="1:5" s="5" customFormat="1" ht="15.75">
      <c r="A220" s="20"/>
      <c r="B220" s="13"/>
      <c r="D220" s="6"/>
      <c r="E220" s="6"/>
    </row>
    <row r="221" spans="1:5" s="5" customFormat="1" ht="15.75">
      <c r="A221" s="20"/>
      <c r="B221" s="13"/>
      <c r="D221" s="6"/>
      <c r="E221" s="6"/>
    </row>
    <row r="222" spans="1:5" s="5" customFormat="1" ht="15.75">
      <c r="A222" s="20"/>
      <c r="B222" s="13"/>
      <c r="D222" s="6"/>
      <c r="E222" s="6"/>
    </row>
    <row r="223" spans="1:5" s="5" customFormat="1" ht="15.75">
      <c r="A223" s="20"/>
      <c r="B223" s="13"/>
      <c r="D223" s="6"/>
      <c r="E223" s="6"/>
    </row>
    <row r="224" spans="1:5" s="5" customFormat="1" ht="15.75">
      <c r="A224" s="20"/>
      <c r="B224" s="13"/>
      <c r="D224" s="6"/>
      <c r="E224" s="6"/>
    </row>
    <row r="225" spans="1:5" s="5" customFormat="1" ht="15.75">
      <c r="A225" s="20"/>
      <c r="B225" s="13"/>
      <c r="D225" s="6"/>
      <c r="E225" s="6"/>
    </row>
    <row r="226" spans="1:5" s="5" customFormat="1" ht="15.75">
      <c r="A226" s="20"/>
      <c r="B226" s="13"/>
      <c r="D226" s="6"/>
      <c r="E226" s="6"/>
    </row>
    <row r="227" spans="1:5" s="5" customFormat="1" ht="15.75">
      <c r="A227" s="20"/>
      <c r="B227" s="13"/>
      <c r="D227" s="6"/>
      <c r="E227" s="6"/>
    </row>
    <row r="228" spans="1:5" s="5" customFormat="1" ht="15.75">
      <c r="A228" s="20"/>
      <c r="B228" s="13"/>
      <c r="D228" s="6"/>
      <c r="E228" s="6"/>
    </row>
    <row r="229" spans="1:5" s="5" customFormat="1" ht="15.75">
      <c r="A229" s="20"/>
      <c r="B229" s="13"/>
      <c r="D229" s="6"/>
      <c r="E229" s="6"/>
    </row>
    <row r="230" spans="1:5" s="5" customFormat="1" ht="15.75">
      <c r="A230" s="20"/>
      <c r="B230" s="13"/>
      <c r="D230" s="6"/>
      <c r="E230" s="6"/>
    </row>
    <row r="231" spans="1:5" s="5" customFormat="1" ht="15.75">
      <c r="A231" s="20"/>
      <c r="B231" s="13"/>
      <c r="D231" s="6"/>
      <c r="E231" s="6"/>
    </row>
    <row r="232" spans="1:5" s="5" customFormat="1" ht="15.75">
      <c r="A232" s="20"/>
      <c r="B232" s="13"/>
      <c r="D232" s="6"/>
      <c r="E232" s="6"/>
    </row>
    <row r="233" spans="1:5" s="5" customFormat="1" ht="15.75">
      <c r="A233" s="20"/>
      <c r="B233" s="13"/>
      <c r="D233" s="6"/>
      <c r="E233" s="6"/>
    </row>
    <row r="234" spans="1:5" s="5" customFormat="1" ht="15.75">
      <c r="A234" s="20"/>
      <c r="B234" s="13"/>
      <c r="D234" s="6"/>
      <c r="E234" s="6"/>
    </row>
    <row r="235" spans="1:5" s="5" customFormat="1" ht="15.75">
      <c r="A235" s="20"/>
      <c r="B235" s="13"/>
      <c r="D235" s="6"/>
      <c r="E235" s="6"/>
    </row>
    <row r="236" spans="1:5" s="5" customFormat="1" ht="15.75">
      <c r="A236" s="20"/>
      <c r="B236" s="13"/>
      <c r="D236" s="6"/>
      <c r="E236" s="6"/>
    </row>
    <row r="237" spans="1:5" s="5" customFormat="1" ht="15.75">
      <c r="A237" s="20"/>
      <c r="B237" s="13"/>
      <c r="D237" s="6"/>
      <c r="E237" s="6"/>
    </row>
    <row r="238" spans="1:5" s="5" customFormat="1" ht="15.75">
      <c r="A238" s="20"/>
      <c r="B238" s="13"/>
      <c r="D238" s="6"/>
      <c r="E238" s="6"/>
    </row>
    <row r="239" spans="1:5" s="5" customFormat="1" ht="15.75">
      <c r="A239" s="20"/>
      <c r="B239" s="13"/>
      <c r="D239" s="6"/>
      <c r="E239" s="6"/>
    </row>
    <row r="240" spans="1:5" s="5" customFormat="1" ht="15.75">
      <c r="A240" s="20"/>
      <c r="B240" s="13"/>
      <c r="D240" s="6"/>
      <c r="E240" s="6"/>
    </row>
    <row r="241" spans="1:5" s="5" customFormat="1" ht="15.75">
      <c r="A241" s="20"/>
      <c r="B241" s="13"/>
      <c r="D241" s="6"/>
      <c r="E241" s="6"/>
    </row>
    <row r="242" spans="1:5" s="5" customFormat="1" ht="15.75">
      <c r="A242" s="20"/>
      <c r="B242" s="13"/>
      <c r="D242" s="6"/>
      <c r="E242" s="6"/>
    </row>
    <row r="243" spans="1:5" s="5" customFormat="1" ht="15.75">
      <c r="A243" s="20"/>
      <c r="B243" s="13"/>
      <c r="D243" s="6"/>
      <c r="E243" s="6"/>
    </row>
    <row r="244" spans="1:5" s="5" customFormat="1" ht="15.75">
      <c r="A244" s="20"/>
      <c r="B244" s="13"/>
      <c r="D244" s="6"/>
      <c r="E244" s="6"/>
    </row>
    <row r="245" spans="1:5" s="5" customFormat="1" ht="15.75">
      <c r="A245" s="20"/>
      <c r="B245" s="13"/>
      <c r="D245" s="6"/>
      <c r="E245" s="6"/>
    </row>
    <row r="246" spans="1:5" s="5" customFormat="1" ht="15.75">
      <c r="A246" s="20"/>
      <c r="B246" s="13"/>
      <c r="D246" s="6"/>
      <c r="E246" s="6"/>
    </row>
    <row r="247" spans="1:5" s="5" customFormat="1" ht="15.75">
      <c r="A247" s="20"/>
      <c r="B247" s="13"/>
      <c r="D247" s="6"/>
      <c r="E247" s="6"/>
    </row>
    <row r="248" spans="1:5" s="5" customFormat="1" ht="15.75">
      <c r="A248" s="20"/>
      <c r="B248" s="13"/>
      <c r="D248" s="6"/>
      <c r="E248" s="6"/>
    </row>
    <row r="249" spans="1:5" s="5" customFormat="1" ht="15.75">
      <c r="A249" s="20"/>
      <c r="B249" s="13"/>
      <c r="D249" s="6"/>
      <c r="E249" s="6"/>
    </row>
    <row r="250" spans="1:5" s="5" customFormat="1" ht="15.75">
      <c r="A250" s="20"/>
      <c r="B250" s="13"/>
      <c r="D250" s="6"/>
      <c r="E250" s="6"/>
    </row>
    <row r="251" spans="1:5" s="5" customFormat="1" ht="15.75">
      <c r="A251" s="20"/>
      <c r="B251" s="13"/>
      <c r="D251" s="6"/>
      <c r="E251" s="6"/>
    </row>
    <row r="252" spans="1:5" s="5" customFormat="1" ht="15.75">
      <c r="A252" s="20"/>
      <c r="B252" s="13"/>
      <c r="D252" s="6"/>
      <c r="E252" s="6"/>
    </row>
    <row r="253" spans="1:5" s="5" customFormat="1" ht="15.75">
      <c r="A253" s="20"/>
      <c r="B253" s="13"/>
      <c r="D253" s="6"/>
      <c r="E253" s="6"/>
    </row>
    <row r="254" spans="1:5" s="5" customFormat="1" ht="15.75">
      <c r="A254" s="20"/>
      <c r="B254" s="13"/>
      <c r="D254" s="6"/>
      <c r="E254" s="6"/>
    </row>
    <row r="255" spans="1:5" s="5" customFormat="1" ht="15.75">
      <c r="A255" s="20"/>
      <c r="B255" s="13"/>
      <c r="D255" s="6"/>
      <c r="E255" s="6"/>
    </row>
    <row r="256" spans="1:5" s="5" customFormat="1" ht="15.75">
      <c r="A256" s="20"/>
      <c r="B256" s="13"/>
      <c r="D256" s="6"/>
      <c r="E256" s="6"/>
    </row>
  </sheetData>
  <sheetProtection/>
  <mergeCells count="19">
    <mergeCell ref="A94:B94"/>
    <mergeCell ref="D69:E69"/>
    <mergeCell ref="D57:E57"/>
    <mergeCell ref="A1:C1"/>
    <mergeCell ref="A66:B66"/>
    <mergeCell ref="B3:M3"/>
    <mergeCell ref="M6:M7"/>
    <mergeCell ref="H6:H7"/>
    <mergeCell ref="I6:I7"/>
    <mergeCell ref="J6:J7"/>
    <mergeCell ref="F6:F7"/>
    <mergeCell ref="G6:G7"/>
    <mergeCell ref="A4:L4"/>
    <mergeCell ref="A54:B54"/>
    <mergeCell ref="D6:E6"/>
    <mergeCell ref="B6:B7"/>
    <mergeCell ref="C6:C7"/>
    <mergeCell ref="L6:L7"/>
    <mergeCell ref="K6:K7"/>
  </mergeCells>
  <printOptions horizontalCentered="1" verticalCentered="1"/>
  <pageMargins left="0" right="0" top="0" bottom="0" header="0" footer="0"/>
  <pageSetup horizontalDpi="600" verticalDpi="600" orientation="portrait" paperSize="9" scale="66" r:id="rId1"/>
  <rowBreaks count="2" manualBreakCount="2">
    <brk id="55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tapostol</dc:creator>
  <cp:keywords/>
  <dc:description/>
  <cp:lastModifiedBy>Korisnik</cp:lastModifiedBy>
  <cp:lastPrinted>2018-12-17T12:08:22Z</cp:lastPrinted>
  <dcterms:created xsi:type="dcterms:W3CDTF">2005-08-25T08:00:13Z</dcterms:created>
  <dcterms:modified xsi:type="dcterms:W3CDTF">2018-12-17T12:49:09Z</dcterms:modified>
  <cp:category/>
  <cp:version/>
  <cp:contentType/>
  <cp:contentStatus/>
</cp:coreProperties>
</file>